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Indicators\Progress Indicators\2025-26\FINAL FILES\FINAL Individual Excel Files - POSTED ON WEBSITE\"/>
    </mc:Choice>
  </mc:AlternateContent>
  <xr:revisionPtr revIDLastSave="0" documentId="13_ncr:1_{32452FA7-8A06-4792-8006-4D623C59EAF1}" xr6:coauthVersionLast="36" xr6:coauthVersionMax="47" xr10:uidLastSave="{00000000-0000-0000-0000-000000000000}"/>
  <bookViews>
    <workbookView xWindow="0" yWindow="0" windowWidth="28800" windowHeight="11505" tabRatio="935" xr2:uid="{D2CD3199-DA25-41D8-AE7C-F70BDC29F3FE}"/>
  </bookViews>
  <sheets>
    <sheet name="Indicator 16 - Title" sheetId="4" r:id="rId1"/>
    <sheet name="Indicator 16" sheetId="1" r:id="rId2"/>
    <sheet name="Indicator 16 Related 2025-26" sheetId="17" r:id="rId3"/>
    <sheet name="Indicator 16 Related 2024-25" sheetId="16" r:id="rId4"/>
    <sheet name="Indicator 16 Related 2023-24" sheetId="15" r:id="rId5"/>
    <sheet name="Indicator 16 Related 2022-23" sheetId="14" r:id="rId6"/>
    <sheet name="Indicator 16 Related 2021-22" sheetId="13" r:id="rId7"/>
    <sheet name="Indicator 16 Related 2020-21" sheetId="12" r:id="rId8"/>
    <sheet name="Indicator 16 Related 2019-20" sheetId="11" r:id="rId9"/>
    <sheet name="Indicator 16 Related 2018-19" sheetId="10" r:id="rId10"/>
  </sheets>
  <externalReferences>
    <externalReference r:id="rId11"/>
    <externalReference r:id="rId12"/>
  </externalReferences>
  <definedNames>
    <definedName name="_xlnm.Print_Area" localSheetId="1">'Indicator 16'!$A$1:$Q$61</definedName>
    <definedName name="_xlnm.Print_Area" localSheetId="9">'Indicator 16 Related 2018-19'!$A$1:$L$109</definedName>
    <definedName name="_xlnm.Print_Area" localSheetId="8">'Indicator 16 Related 2019-20'!$A$2:$L$109</definedName>
    <definedName name="_xlnm.Print_Area" localSheetId="7">'Indicator 16 Related 2020-21'!$A$1:$M$113</definedName>
    <definedName name="_xlnm.Print_Area" localSheetId="5">'Indicator 16 Related 2022-23'!$A$1:$M$119</definedName>
    <definedName name="_xlnm.Print_Area" localSheetId="4">'Indicator 16 Related 2023-24'!$A$1:$M$120</definedName>
    <definedName name="_xlnm.Print_Area" localSheetId="3">'Indicator 16 Related 2024-25'!$A$1:$M$119</definedName>
    <definedName name="_xlnm.Print_Area" localSheetId="2">'Indicator 16 Related 2025-26'!$A$1:$M$118</definedName>
    <definedName name="_xlnm.Print_Titles" localSheetId="9">'Indicator 16 Related 2018-19'!$1:$2</definedName>
    <definedName name="_xlnm.Print_Titles" localSheetId="8">'Indicator 16 Related 2019-20'!$2:$4</definedName>
    <definedName name="_xlnm.Print_Titles" localSheetId="7">'Indicator 16 Related 2020-21'!$1:$3</definedName>
    <definedName name="_xlnm.Print_Titles" localSheetId="6">'Indicator 16 Related 2021-22'!$1:$3</definedName>
    <definedName name="_xlnm.Print_Titles" localSheetId="5">'Indicator 16 Related 2022-23'!$1:$3</definedName>
    <definedName name="_xlnm.Print_Titles" localSheetId="4">'Indicator 16 Related 2023-24'!$1:$3</definedName>
    <definedName name="_xlnm.Print_Titles" localSheetId="3">'Indicator 16 Related 2024-25'!$1:$3</definedName>
    <definedName name="_xlnm.Print_Titles" localSheetId="2">'Indicator 16 Related 2025-26'!$1:$3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0" i="17" l="1"/>
  <c r="I105" i="17" s="1"/>
  <c r="H114" i="17"/>
  <c r="G114" i="17"/>
  <c r="F114" i="17"/>
  <c r="E114" i="17"/>
  <c r="D114" i="17"/>
  <c r="C114" i="17"/>
  <c r="I113" i="17"/>
  <c r="H113" i="17"/>
  <c r="G113" i="17"/>
  <c r="F113" i="17"/>
  <c r="E113" i="17"/>
  <c r="D113" i="17"/>
  <c r="C113" i="17"/>
  <c r="H112" i="17"/>
  <c r="G112" i="17"/>
  <c r="F112" i="17"/>
  <c r="E112" i="17"/>
  <c r="D112" i="17"/>
  <c r="C112" i="17"/>
  <c r="H111" i="17"/>
  <c r="G111" i="17"/>
  <c r="F111" i="17"/>
  <c r="E111" i="17"/>
  <c r="D111" i="17"/>
  <c r="C111" i="17"/>
  <c r="O110" i="17"/>
  <c r="H110" i="17"/>
  <c r="G110" i="17"/>
  <c r="F110" i="17"/>
  <c r="E110" i="17"/>
  <c r="D110" i="17"/>
  <c r="C110" i="17"/>
  <c r="H109" i="17"/>
  <c r="G109" i="17"/>
  <c r="F109" i="17"/>
  <c r="E109" i="17"/>
  <c r="D109" i="17"/>
  <c r="C109" i="17"/>
  <c r="H108" i="17"/>
  <c r="G108" i="17"/>
  <c r="F108" i="17"/>
  <c r="E108" i="17"/>
  <c r="D108" i="17"/>
  <c r="C108" i="17"/>
  <c r="H107" i="17"/>
  <c r="G107" i="17"/>
  <c r="F107" i="17"/>
  <c r="E107" i="17"/>
  <c r="D107" i="17"/>
  <c r="C107" i="17"/>
  <c r="H106" i="17"/>
  <c r="G106" i="17"/>
  <c r="F106" i="17"/>
  <c r="E106" i="17"/>
  <c r="D106" i="17"/>
  <c r="C106" i="17"/>
  <c r="H105" i="17"/>
  <c r="G105" i="17"/>
  <c r="F105" i="17"/>
  <c r="E105" i="17"/>
  <c r="D105" i="17"/>
  <c r="C105" i="17"/>
  <c r="H104" i="17"/>
  <c r="G104" i="17"/>
  <c r="F104" i="17"/>
  <c r="E104" i="17"/>
  <c r="D104" i="17"/>
  <c r="C104" i="17"/>
  <c r="H103" i="17"/>
  <c r="G103" i="17"/>
  <c r="F103" i="17"/>
  <c r="E103" i="17"/>
  <c r="D103" i="17"/>
  <c r="C103" i="17"/>
  <c r="H102" i="17"/>
  <c r="G102" i="17"/>
  <c r="F102" i="17"/>
  <c r="E102" i="17"/>
  <c r="D102" i="17"/>
  <c r="C102" i="17"/>
  <c r="H101" i="17"/>
  <c r="G101" i="17"/>
  <c r="F101" i="17"/>
  <c r="E101" i="17"/>
  <c r="D101" i="17"/>
  <c r="C101" i="17"/>
  <c r="H100" i="17"/>
  <c r="G100" i="17"/>
  <c r="F100" i="17"/>
  <c r="E100" i="17"/>
  <c r="D100" i="17"/>
  <c r="C100" i="17"/>
  <c r="H99" i="17"/>
  <c r="G99" i="17"/>
  <c r="F99" i="17"/>
  <c r="E99" i="17"/>
  <c r="D99" i="17"/>
  <c r="C99" i="17"/>
  <c r="H98" i="17"/>
  <c r="G98" i="17"/>
  <c r="F98" i="17"/>
  <c r="E98" i="17"/>
  <c r="D98" i="17"/>
  <c r="C98" i="17"/>
  <c r="H97" i="17"/>
  <c r="G97" i="17"/>
  <c r="F97" i="17"/>
  <c r="E97" i="17"/>
  <c r="D97" i="17"/>
  <c r="C97" i="17"/>
  <c r="H96" i="17"/>
  <c r="G96" i="17"/>
  <c r="F96" i="17"/>
  <c r="E96" i="17"/>
  <c r="D96" i="17"/>
  <c r="C96" i="17"/>
  <c r="H95" i="17"/>
  <c r="G95" i="17"/>
  <c r="F95" i="17"/>
  <c r="E95" i="17"/>
  <c r="D95" i="17"/>
  <c r="C95" i="17"/>
  <c r="H94" i="17"/>
  <c r="G94" i="17"/>
  <c r="F94" i="17"/>
  <c r="E94" i="17"/>
  <c r="D94" i="17"/>
  <c r="C94" i="17"/>
  <c r="H93" i="17"/>
  <c r="G93" i="17"/>
  <c r="F93" i="17"/>
  <c r="E93" i="17"/>
  <c r="D93" i="17"/>
  <c r="C93" i="17"/>
  <c r="H92" i="17"/>
  <c r="G92" i="17"/>
  <c r="F92" i="17"/>
  <c r="E92" i="17"/>
  <c r="D92" i="17"/>
  <c r="C92" i="17"/>
  <c r="H91" i="17"/>
  <c r="G91" i="17"/>
  <c r="F91" i="17"/>
  <c r="E91" i="17"/>
  <c r="D91" i="17"/>
  <c r="C91" i="17"/>
  <c r="H90" i="17"/>
  <c r="G90" i="17"/>
  <c r="F90" i="17"/>
  <c r="E90" i="17"/>
  <c r="D90" i="17"/>
  <c r="C90" i="17"/>
  <c r="H89" i="17"/>
  <c r="G89" i="17"/>
  <c r="F89" i="17"/>
  <c r="E89" i="17"/>
  <c r="D89" i="17"/>
  <c r="C89" i="17"/>
  <c r="I88" i="17"/>
  <c r="H88" i="17"/>
  <c r="G88" i="17"/>
  <c r="F88" i="17"/>
  <c r="E88" i="17"/>
  <c r="D88" i="17"/>
  <c r="C88" i="17"/>
  <c r="H87" i="17"/>
  <c r="G87" i="17"/>
  <c r="F87" i="17"/>
  <c r="E87" i="17"/>
  <c r="D87" i="17"/>
  <c r="C87" i="17"/>
  <c r="H86" i="17"/>
  <c r="G86" i="17"/>
  <c r="F86" i="17"/>
  <c r="E86" i="17"/>
  <c r="D86" i="17"/>
  <c r="C86" i="17"/>
  <c r="H85" i="17"/>
  <c r="G85" i="17"/>
  <c r="F85" i="17"/>
  <c r="E85" i="17"/>
  <c r="D85" i="17"/>
  <c r="C85" i="17"/>
  <c r="H84" i="17"/>
  <c r="G84" i="17"/>
  <c r="F84" i="17"/>
  <c r="E84" i="17"/>
  <c r="D84" i="17"/>
  <c r="C84" i="17"/>
  <c r="H83" i="17"/>
  <c r="G83" i="17"/>
  <c r="F83" i="17"/>
  <c r="E83" i="17"/>
  <c r="D83" i="17"/>
  <c r="C83" i="17"/>
  <c r="H82" i="17"/>
  <c r="G82" i="17"/>
  <c r="F82" i="17"/>
  <c r="E82" i="17"/>
  <c r="D82" i="17"/>
  <c r="C82" i="17"/>
  <c r="I81" i="17"/>
  <c r="H81" i="17"/>
  <c r="G81" i="17"/>
  <c r="F81" i="17"/>
  <c r="E81" i="17"/>
  <c r="D81" i="17"/>
  <c r="C81" i="17"/>
  <c r="H80" i="17"/>
  <c r="G80" i="17"/>
  <c r="F80" i="17"/>
  <c r="E80" i="17"/>
  <c r="D80" i="17"/>
  <c r="C80" i="17"/>
  <c r="O79" i="17"/>
  <c r="H79" i="17"/>
  <c r="G79" i="17"/>
  <c r="F79" i="17"/>
  <c r="E79" i="17"/>
  <c r="D79" i="17"/>
  <c r="C79" i="17"/>
  <c r="H78" i="17"/>
  <c r="G78" i="17"/>
  <c r="F78" i="17"/>
  <c r="E78" i="17"/>
  <c r="D78" i="17"/>
  <c r="C78" i="17"/>
  <c r="H77" i="17"/>
  <c r="G77" i="17"/>
  <c r="F77" i="17"/>
  <c r="E77" i="17"/>
  <c r="D77" i="17"/>
  <c r="C77" i="17"/>
  <c r="H76" i="17"/>
  <c r="G76" i="17"/>
  <c r="F76" i="17"/>
  <c r="E76" i="17"/>
  <c r="D76" i="17"/>
  <c r="C76" i="17"/>
  <c r="H75" i="17"/>
  <c r="G75" i="17"/>
  <c r="F75" i="17"/>
  <c r="E75" i="17"/>
  <c r="D75" i="17"/>
  <c r="C75" i="17"/>
  <c r="H74" i="17"/>
  <c r="G74" i="17"/>
  <c r="F74" i="17"/>
  <c r="E74" i="17"/>
  <c r="D74" i="17"/>
  <c r="C74" i="17"/>
  <c r="H73" i="17"/>
  <c r="G73" i="17"/>
  <c r="F73" i="17"/>
  <c r="E73" i="17"/>
  <c r="D73" i="17"/>
  <c r="C73" i="17"/>
  <c r="H72" i="17"/>
  <c r="G72" i="17"/>
  <c r="F72" i="17"/>
  <c r="E72" i="17"/>
  <c r="D72" i="17"/>
  <c r="C72" i="17"/>
  <c r="H71" i="17"/>
  <c r="G71" i="17"/>
  <c r="F71" i="17"/>
  <c r="E71" i="17"/>
  <c r="D71" i="17"/>
  <c r="C71" i="17"/>
  <c r="H70" i="17"/>
  <c r="G70" i="17"/>
  <c r="F70" i="17"/>
  <c r="E70" i="17"/>
  <c r="D70" i="17"/>
  <c r="C70" i="17"/>
  <c r="H69" i="17"/>
  <c r="G69" i="17"/>
  <c r="F69" i="17"/>
  <c r="E69" i="17"/>
  <c r="D69" i="17"/>
  <c r="C69" i="17"/>
  <c r="H68" i="17"/>
  <c r="G68" i="17"/>
  <c r="F68" i="17"/>
  <c r="E68" i="17"/>
  <c r="D68" i="17"/>
  <c r="C68" i="17"/>
  <c r="H67" i="17"/>
  <c r="G67" i="17"/>
  <c r="F67" i="17"/>
  <c r="E67" i="17"/>
  <c r="D67" i="17"/>
  <c r="C67" i="17"/>
  <c r="I66" i="17"/>
  <c r="H66" i="17"/>
  <c r="G66" i="17"/>
  <c r="F66" i="17"/>
  <c r="E66" i="17"/>
  <c r="D66" i="17"/>
  <c r="C66" i="17"/>
  <c r="H65" i="17"/>
  <c r="G65" i="17"/>
  <c r="F65" i="17"/>
  <c r="E65" i="17"/>
  <c r="D65" i="17"/>
  <c r="C65" i="17"/>
  <c r="I64" i="17"/>
  <c r="H64" i="17"/>
  <c r="G64" i="17"/>
  <c r="F64" i="17"/>
  <c r="E64" i="17"/>
  <c r="D64" i="17"/>
  <c r="C64" i="17"/>
  <c r="H63" i="17"/>
  <c r="G63" i="17"/>
  <c r="F63" i="17"/>
  <c r="E63" i="17"/>
  <c r="D63" i="17"/>
  <c r="C63" i="17"/>
  <c r="H62" i="17"/>
  <c r="G62" i="17"/>
  <c r="F62" i="17"/>
  <c r="E62" i="17"/>
  <c r="D62" i="17"/>
  <c r="C62" i="17"/>
  <c r="H61" i="17"/>
  <c r="G61" i="17"/>
  <c r="F61" i="17"/>
  <c r="E61" i="17"/>
  <c r="D61" i="17"/>
  <c r="C61" i="17"/>
  <c r="H60" i="17"/>
  <c r="G60" i="17"/>
  <c r="F60" i="17"/>
  <c r="E60" i="17"/>
  <c r="D60" i="17"/>
  <c r="C60" i="17"/>
  <c r="H59" i="17"/>
  <c r="G59" i="17"/>
  <c r="F59" i="17"/>
  <c r="E59" i="17"/>
  <c r="D59" i="17"/>
  <c r="C59" i="17"/>
  <c r="H58" i="17"/>
  <c r="G58" i="17"/>
  <c r="F58" i="17"/>
  <c r="E58" i="17"/>
  <c r="D58" i="17"/>
  <c r="C58" i="17"/>
  <c r="H57" i="17"/>
  <c r="G57" i="17"/>
  <c r="F57" i="17"/>
  <c r="E57" i="17"/>
  <c r="D57" i="17"/>
  <c r="C57" i="17"/>
  <c r="H56" i="17"/>
  <c r="G56" i="17"/>
  <c r="F56" i="17"/>
  <c r="E56" i="17"/>
  <c r="D56" i="17"/>
  <c r="C56" i="17"/>
  <c r="H55" i="17"/>
  <c r="G55" i="17"/>
  <c r="F55" i="17"/>
  <c r="E55" i="17"/>
  <c r="D55" i="17"/>
  <c r="C55" i="17"/>
  <c r="H54" i="17"/>
  <c r="G54" i="17"/>
  <c r="F54" i="17"/>
  <c r="E54" i="17"/>
  <c r="D54" i="17"/>
  <c r="C54" i="17"/>
  <c r="I53" i="17"/>
  <c r="H53" i="17"/>
  <c r="G53" i="17"/>
  <c r="F53" i="17"/>
  <c r="E53" i="17"/>
  <c r="D53" i="17"/>
  <c r="C53" i="17"/>
  <c r="H52" i="17"/>
  <c r="G52" i="17"/>
  <c r="F52" i="17"/>
  <c r="E52" i="17"/>
  <c r="D52" i="17"/>
  <c r="C52" i="17"/>
  <c r="H51" i="17"/>
  <c r="G51" i="17"/>
  <c r="F51" i="17"/>
  <c r="E51" i="17"/>
  <c r="D51" i="17"/>
  <c r="C51" i="17"/>
  <c r="H50" i="17"/>
  <c r="G50" i="17"/>
  <c r="F50" i="17"/>
  <c r="E50" i="17"/>
  <c r="D50" i="17"/>
  <c r="C50" i="17"/>
  <c r="H49" i="17"/>
  <c r="G49" i="17"/>
  <c r="F49" i="17"/>
  <c r="E49" i="17"/>
  <c r="D49" i="17"/>
  <c r="C49" i="17"/>
  <c r="H48" i="17"/>
  <c r="G48" i="17"/>
  <c r="F48" i="17"/>
  <c r="E48" i="17"/>
  <c r="D48" i="17"/>
  <c r="C48" i="17"/>
  <c r="H47" i="17"/>
  <c r="G47" i="17"/>
  <c r="F47" i="17"/>
  <c r="E47" i="17"/>
  <c r="D47" i="17"/>
  <c r="C47" i="17"/>
  <c r="H46" i="17"/>
  <c r="G46" i="17"/>
  <c r="F46" i="17"/>
  <c r="E46" i="17"/>
  <c r="D46" i="17"/>
  <c r="C46" i="17"/>
  <c r="I45" i="17"/>
  <c r="H45" i="17"/>
  <c r="G45" i="17"/>
  <c r="F45" i="17"/>
  <c r="E45" i="17"/>
  <c r="D45" i="17"/>
  <c r="C45" i="17"/>
  <c r="H44" i="17"/>
  <c r="G44" i="17"/>
  <c r="F44" i="17"/>
  <c r="E44" i="17"/>
  <c r="D44" i="17"/>
  <c r="C44" i="17"/>
  <c r="I43" i="17"/>
  <c r="H43" i="17"/>
  <c r="G43" i="17"/>
  <c r="F43" i="17"/>
  <c r="E43" i="17"/>
  <c r="D43" i="17"/>
  <c r="C43" i="17"/>
  <c r="H42" i="17"/>
  <c r="G42" i="17"/>
  <c r="F42" i="17"/>
  <c r="E42" i="17"/>
  <c r="D42" i="17"/>
  <c r="C42" i="17"/>
  <c r="H41" i="17"/>
  <c r="G41" i="17"/>
  <c r="F41" i="17"/>
  <c r="E41" i="17"/>
  <c r="D41" i="17"/>
  <c r="C41" i="17"/>
  <c r="H40" i="17"/>
  <c r="G40" i="17"/>
  <c r="F40" i="17"/>
  <c r="E40" i="17"/>
  <c r="D40" i="17"/>
  <c r="C40" i="17"/>
  <c r="H39" i="17"/>
  <c r="G39" i="17"/>
  <c r="F39" i="17"/>
  <c r="E39" i="17"/>
  <c r="D39" i="17"/>
  <c r="C39" i="17"/>
  <c r="H38" i="17"/>
  <c r="G38" i="17"/>
  <c r="F38" i="17"/>
  <c r="E38" i="17"/>
  <c r="D38" i="17"/>
  <c r="C38" i="17"/>
  <c r="H37" i="17"/>
  <c r="G37" i="17"/>
  <c r="F37" i="17"/>
  <c r="E37" i="17"/>
  <c r="D37" i="17"/>
  <c r="C37" i="17"/>
  <c r="H36" i="17"/>
  <c r="G36" i="17"/>
  <c r="F36" i="17"/>
  <c r="E36" i="17"/>
  <c r="D36" i="17"/>
  <c r="C36" i="17"/>
  <c r="H35" i="17"/>
  <c r="G35" i="17"/>
  <c r="F35" i="17"/>
  <c r="E35" i="17"/>
  <c r="D35" i="17"/>
  <c r="C35" i="17"/>
  <c r="H34" i="17"/>
  <c r="G34" i="17"/>
  <c r="F34" i="17"/>
  <c r="E34" i="17"/>
  <c r="D34" i="17"/>
  <c r="C34" i="17"/>
  <c r="H33" i="17"/>
  <c r="G33" i="17"/>
  <c r="F33" i="17"/>
  <c r="E33" i="17"/>
  <c r="D33" i="17"/>
  <c r="C33" i="17"/>
  <c r="I32" i="17"/>
  <c r="H32" i="17"/>
  <c r="G32" i="17"/>
  <c r="F32" i="17"/>
  <c r="E32" i="17"/>
  <c r="D32" i="17"/>
  <c r="C32" i="17"/>
  <c r="I31" i="17"/>
  <c r="H31" i="17"/>
  <c r="G31" i="17"/>
  <c r="F31" i="17"/>
  <c r="E31" i="17"/>
  <c r="D31" i="17"/>
  <c r="C31" i="17"/>
  <c r="H30" i="17"/>
  <c r="G30" i="17"/>
  <c r="F30" i="17"/>
  <c r="E30" i="17"/>
  <c r="D30" i="17"/>
  <c r="C30" i="17"/>
  <c r="I29" i="17"/>
  <c r="H29" i="17"/>
  <c r="G29" i="17"/>
  <c r="F29" i="17"/>
  <c r="E29" i="17"/>
  <c r="D29" i="17"/>
  <c r="C29" i="17"/>
  <c r="H28" i="17"/>
  <c r="G28" i="17"/>
  <c r="F28" i="17"/>
  <c r="E28" i="17"/>
  <c r="D28" i="17"/>
  <c r="C28" i="17"/>
  <c r="I27" i="17"/>
  <c r="H27" i="17"/>
  <c r="G27" i="17"/>
  <c r="F27" i="17"/>
  <c r="E27" i="17"/>
  <c r="D27" i="17"/>
  <c r="C27" i="17"/>
  <c r="H26" i="17"/>
  <c r="G26" i="17"/>
  <c r="F26" i="17"/>
  <c r="E26" i="17"/>
  <c r="D26" i="17"/>
  <c r="C26" i="17"/>
  <c r="H25" i="17"/>
  <c r="G25" i="17"/>
  <c r="F25" i="17"/>
  <c r="E25" i="17"/>
  <c r="D25" i="17"/>
  <c r="C25" i="17"/>
  <c r="H24" i="17"/>
  <c r="G24" i="17"/>
  <c r="F24" i="17"/>
  <c r="E24" i="17"/>
  <c r="D24" i="17"/>
  <c r="C24" i="17"/>
  <c r="H23" i="17"/>
  <c r="G23" i="17"/>
  <c r="F23" i="17"/>
  <c r="E23" i="17"/>
  <c r="D23" i="17"/>
  <c r="C23" i="17"/>
  <c r="H22" i="17"/>
  <c r="G22" i="17"/>
  <c r="F22" i="17"/>
  <c r="E22" i="17"/>
  <c r="D22" i="17"/>
  <c r="C22" i="17"/>
  <c r="H21" i="17"/>
  <c r="G21" i="17"/>
  <c r="F21" i="17"/>
  <c r="E21" i="17"/>
  <c r="D21" i="17"/>
  <c r="C21" i="17"/>
  <c r="H20" i="17"/>
  <c r="G20" i="17"/>
  <c r="F20" i="17"/>
  <c r="E20" i="17"/>
  <c r="D20" i="17"/>
  <c r="C20" i="17"/>
  <c r="H19" i="17"/>
  <c r="G19" i="17"/>
  <c r="F19" i="17"/>
  <c r="E19" i="17"/>
  <c r="D19" i="17"/>
  <c r="C19" i="17"/>
  <c r="H18" i="17"/>
  <c r="G18" i="17"/>
  <c r="F18" i="17"/>
  <c r="E18" i="17"/>
  <c r="D18" i="17"/>
  <c r="C18" i="17"/>
  <c r="I17" i="17"/>
  <c r="H17" i="17"/>
  <c r="G17" i="17"/>
  <c r="F17" i="17"/>
  <c r="E17" i="17"/>
  <c r="D17" i="17"/>
  <c r="C17" i="17"/>
  <c r="H16" i="17"/>
  <c r="G16" i="17"/>
  <c r="F16" i="17"/>
  <c r="E16" i="17"/>
  <c r="D16" i="17"/>
  <c r="C16" i="17"/>
  <c r="I15" i="17"/>
  <c r="H15" i="17"/>
  <c r="G15" i="17"/>
  <c r="F15" i="17"/>
  <c r="E15" i="17"/>
  <c r="D15" i="17"/>
  <c r="C15" i="17"/>
  <c r="H14" i="17"/>
  <c r="G14" i="17"/>
  <c r="F14" i="17"/>
  <c r="E14" i="17"/>
  <c r="D14" i="17"/>
  <c r="C14" i="17"/>
  <c r="H13" i="17"/>
  <c r="G13" i="17"/>
  <c r="F13" i="17"/>
  <c r="E13" i="17"/>
  <c r="D13" i="17"/>
  <c r="C13" i="17"/>
  <c r="H12" i="17"/>
  <c r="G12" i="17"/>
  <c r="F12" i="17"/>
  <c r="E12" i="17"/>
  <c r="D12" i="17"/>
  <c r="C12" i="17"/>
  <c r="H11" i="17"/>
  <c r="G11" i="17"/>
  <c r="F11" i="17"/>
  <c r="E11" i="17"/>
  <c r="D11" i="17"/>
  <c r="C11" i="17"/>
  <c r="I10" i="17"/>
  <c r="H10" i="17"/>
  <c r="G10" i="17"/>
  <c r="F10" i="17"/>
  <c r="E10" i="17"/>
  <c r="D10" i="17"/>
  <c r="C10" i="17"/>
  <c r="H9" i="17"/>
  <c r="G9" i="17"/>
  <c r="F9" i="17"/>
  <c r="E9" i="17"/>
  <c r="D9" i="17"/>
  <c r="C9" i="17"/>
  <c r="H8" i="17"/>
  <c r="G8" i="17"/>
  <c r="F8" i="17"/>
  <c r="E8" i="17"/>
  <c r="D8" i="17"/>
  <c r="C8" i="17"/>
  <c r="H7" i="17"/>
  <c r="G7" i="17"/>
  <c r="F7" i="17"/>
  <c r="E7" i="17"/>
  <c r="D7" i="17"/>
  <c r="C7" i="17"/>
  <c r="H6" i="17"/>
  <c r="G6" i="17"/>
  <c r="F6" i="17"/>
  <c r="E6" i="17"/>
  <c r="D6" i="17"/>
  <c r="C6" i="17"/>
  <c r="O5" i="17"/>
  <c r="H5" i="17"/>
  <c r="G5" i="17"/>
  <c r="F5" i="17"/>
  <c r="E5" i="17"/>
  <c r="D5" i="17"/>
  <c r="C5" i="17"/>
  <c r="O4" i="17"/>
  <c r="H4" i="17"/>
  <c r="G4" i="17"/>
  <c r="F4" i="17"/>
  <c r="E4" i="17"/>
  <c r="D4" i="17"/>
  <c r="C4" i="17"/>
  <c r="I13" i="17" l="1"/>
  <c r="I11" i="17"/>
  <c r="I39" i="17"/>
  <c r="I50" i="17"/>
  <c r="I22" i="17"/>
  <c r="I74" i="17"/>
  <c r="I78" i="17"/>
  <c r="I52" i="17"/>
  <c r="I20" i="17"/>
  <c r="I59" i="17"/>
  <c r="I67" i="17"/>
  <c r="I24" i="17"/>
  <c r="I18" i="17"/>
  <c r="I46" i="17"/>
  <c r="I57" i="17"/>
  <c r="I95" i="17"/>
  <c r="I4" i="17"/>
  <c r="I8" i="17"/>
  <c r="I25" i="17"/>
  <c r="I38" i="17"/>
  <c r="I6" i="17"/>
  <c r="I36" i="17"/>
  <c r="I73" i="17"/>
  <c r="I60" i="17"/>
  <c r="I71" i="17"/>
  <c r="I112" i="17"/>
  <c r="I80" i="17"/>
  <c r="I87" i="17"/>
  <c r="I94" i="17"/>
  <c r="I101" i="17"/>
  <c r="I108" i="17"/>
  <c r="I48" i="17"/>
  <c r="I55" i="17"/>
  <c r="I83" i="17"/>
  <c r="I90" i="17"/>
  <c r="I97" i="17"/>
  <c r="I104" i="17"/>
  <c r="I62" i="17"/>
  <c r="I76" i="17"/>
  <c r="I9" i="17"/>
  <c r="I16" i="17"/>
  <c r="I23" i="17"/>
  <c r="I30" i="17"/>
  <c r="I37" i="17"/>
  <c r="I44" i="17"/>
  <c r="I51" i="17"/>
  <c r="I58" i="17"/>
  <c r="I65" i="17"/>
  <c r="I72" i="17"/>
  <c r="I79" i="17"/>
  <c r="I111" i="17"/>
  <c r="I86" i="17"/>
  <c r="I93" i="17"/>
  <c r="I100" i="17"/>
  <c r="I107" i="17"/>
  <c r="I34" i="17"/>
  <c r="I41" i="17"/>
  <c r="I69" i="17"/>
  <c r="I5" i="17"/>
  <c r="I12" i="17"/>
  <c r="I19" i="17"/>
  <c r="I26" i="17"/>
  <c r="I33" i="17"/>
  <c r="I40" i="17"/>
  <c r="I47" i="17"/>
  <c r="I54" i="17"/>
  <c r="I61" i="17"/>
  <c r="I68" i="17"/>
  <c r="I75" i="17"/>
  <c r="I114" i="17"/>
  <c r="I82" i="17"/>
  <c r="I89" i="17"/>
  <c r="I96" i="17"/>
  <c r="I103" i="17"/>
  <c r="I110" i="17"/>
  <c r="I85" i="17"/>
  <c r="I92" i="17"/>
  <c r="I99" i="17"/>
  <c r="I106" i="17"/>
  <c r="J120" i="17"/>
  <c r="I7" i="17"/>
  <c r="I14" i="17"/>
  <c r="I21" i="17"/>
  <c r="I28" i="17"/>
  <c r="I35" i="17"/>
  <c r="I42" i="17"/>
  <c r="I49" i="17"/>
  <c r="I56" i="17"/>
  <c r="I63" i="17"/>
  <c r="I70" i="17"/>
  <c r="I77" i="17"/>
  <c r="I102" i="17"/>
  <c r="I109" i="17"/>
  <c r="I84" i="17"/>
  <c r="I91" i="17"/>
  <c r="I98" i="17"/>
  <c r="J77" i="17" l="1"/>
  <c r="J70" i="17"/>
  <c r="J63" i="17"/>
  <c r="J56" i="17"/>
  <c r="J49" i="17"/>
  <c r="J42" i="17"/>
  <c r="J35" i="17"/>
  <c r="J28" i="17"/>
  <c r="J21" i="17"/>
  <c r="J14" i="17"/>
  <c r="J7" i="17"/>
  <c r="K120" i="17"/>
  <c r="J109" i="17"/>
  <c r="J102" i="17"/>
  <c r="J95" i="17"/>
  <c r="J88" i="17"/>
  <c r="J81" i="17"/>
  <c r="J113" i="17"/>
  <c r="J78" i="17"/>
  <c r="J71" i="17"/>
  <c r="J64" i="17"/>
  <c r="J57" i="17"/>
  <c r="J50" i="17"/>
  <c r="J43" i="17"/>
  <c r="J36" i="17"/>
  <c r="J29" i="17"/>
  <c r="J22" i="17"/>
  <c r="J15" i="17"/>
  <c r="J8" i="17"/>
  <c r="J114" i="17"/>
  <c r="J75" i="17"/>
  <c r="J68" i="17"/>
  <c r="J61" i="17"/>
  <c r="J54" i="17"/>
  <c r="J47" i="17"/>
  <c r="J40" i="17"/>
  <c r="J33" i="17"/>
  <c r="J26" i="17"/>
  <c r="J19" i="17"/>
  <c r="J12" i="17"/>
  <c r="J107" i="17"/>
  <c r="J100" i="17"/>
  <c r="J93" i="17"/>
  <c r="J86" i="17"/>
  <c r="J5" i="17"/>
  <c r="J16" i="17"/>
  <c r="J9" i="17"/>
  <c r="J108" i="17"/>
  <c r="J101" i="17"/>
  <c r="J94" i="17"/>
  <c r="J87" i="17"/>
  <c r="J111" i="17"/>
  <c r="J79" i="17"/>
  <c r="J72" i="17"/>
  <c r="J65" i="17"/>
  <c r="J58" i="17"/>
  <c r="J51" i="17"/>
  <c r="J44" i="17"/>
  <c r="J37" i="17"/>
  <c r="J30" i="17"/>
  <c r="J23" i="17"/>
  <c r="J104" i="17"/>
  <c r="J97" i="17"/>
  <c r="J90" i="17"/>
  <c r="J83" i="17"/>
  <c r="J76" i="17"/>
  <c r="J69" i="17"/>
  <c r="J62" i="17"/>
  <c r="J55" i="17"/>
  <c r="J48" i="17"/>
  <c r="J41" i="17"/>
  <c r="J34" i="17"/>
  <c r="J27" i="17"/>
  <c r="J20" i="17"/>
  <c r="J13" i="17"/>
  <c r="J6" i="17"/>
  <c r="J80" i="17"/>
  <c r="J112" i="17"/>
  <c r="J73" i="17"/>
  <c r="J66" i="17"/>
  <c r="J59" i="17"/>
  <c r="J52" i="17"/>
  <c r="J45" i="17"/>
  <c r="J38" i="17"/>
  <c r="J31" i="17"/>
  <c r="J24" i="17"/>
  <c r="J17" i="17"/>
  <c r="J10" i="17"/>
  <c r="J105" i="17"/>
  <c r="J84" i="17"/>
  <c r="J82" i="17"/>
  <c r="J25" i="17"/>
  <c r="J91" i="17"/>
  <c r="J53" i="17"/>
  <c r="J18" i="17"/>
  <c r="J110" i="17"/>
  <c r="J74" i="17"/>
  <c r="J96" i="17"/>
  <c r="J60" i="17"/>
  <c r="J32" i="17"/>
  <c r="J103" i="17"/>
  <c r="J99" i="17"/>
  <c r="J46" i="17"/>
  <c r="J89" i="17"/>
  <c r="J85" i="17"/>
  <c r="J98" i="17"/>
  <c r="J11" i="17"/>
  <c r="J4" i="17"/>
  <c r="J67" i="17"/>
  <c r="J106" i="17"/>
  <c r="J92" i="17"/>
  <c r="J39" i="17"/>
  <c r="L120" i="17" l="1"/>
  <c r="K109" i="17"/>
  <c r="K102" i="17"/>
  <c r="K95" i="17"/>
  <c r="K88" i="17"/>
  <c r="K81" i="17"/>
  <c r="K106" i="17"/>
  <c r="K113" i="17"/>
  <c r="K74" i="17"/>
  <c r="K67" i="17"/>
  <c r="K60" i="17"/>
  <c r="K53" i="17"/>
  <c r="K46" i="17"/>
  <c r="K39" i="17"/>
  <c r="K32" i="17"/>
  <c r="K25" i="17"/>
  <c r="K18" i="17"/>
  <c r="K11" i="17"/>
  <c r="K110" i="17"/>
  <c r="K103" i="17"/>
  <c r="K96" i="17"/>
  <c r="K89" i="17"/>
  <c r="K82" i="17"/>
  <c r="K107" i="17"/>
  <c r="K100" i="17"/>
  <c r="K93" i="17"/>
  <c r="K86" i="17"/>
  <c r="K5" i="17"/>
  <c r="K111" i="17"/>
  <c r="K79" i="17"/>
  <c r="K72" i="17"/>
  <c r="K65" i="17"/>
  <c r="K58" i="17"/>
  <c r="K51" i="17"/>
  <c r="K44" i="17"/>
  <c r="K37" i="17"/>
  <c r="K30" i="17"/>
  <c r="K23" i="17"/>
  <c r="K16" i="17"/>
  <c r="K9" i="17"/>
  <c r="K66" i="17"/>
  <c r="K59" i="17"/>
  <c r="K52" i="17"/>
  <c r="K45" i="17"/>
  <c r="K38" i="17"/>
  <c r="K104" i="17"/>
  <c r="K97" i="17"/>
  <c r="K90" i="17"/>
  <c r="K83" i="17"/>
  <c r="K76" i="17"/>
  <c r="K69" i="17"/>
  <c r="K62" i="17"/>
  <c r="K55" i="17"/>
  <c r="K48" i="17"/>
  <c r="K41" i="17"/>
  <c r="K34" i="17"/>
  <c r="K27" i="17"/>
  <c r="K20" i="17"/>
  <c r="K13" i="17"/>
  <c r="K6" i="17"/>
  <c r="K31" i="17"/>
  <c r="K108" i="17"/>
  <c r="K101" i="17"/>
  <c r="K94" i="17"/>
  <c r="K87" i="17"/>
  <c r="K80" i="17"/>
  <c r="K112" i="17"/>
  <c r="K73" i="17"/>
  <c r="K105" i="17"/>
  <c r="K98" i="17"/>
  <c r="K91" i="17"/>
  <c r="K84" i="17"/>
  <c r="K33" i="17"/>
  <c r="K29" i="17"/>
  <c r="K12" i="17"/>
  <c r="K85" i="17"/>
  <c r="K40" i="17"/>
  <c r="K36" i="17"/>
  <c r="K15" i="17"/>
  <c r="K63" i="17"/>
  <c r="K114" i="17"/>
  <c r="K78" i="17"/>
  <c r="K35" i="17"/>
  <c r="K14" i="17"/>
  <c r="K10" i="17"/>
  <c r="K68" i="17"/>
  <c r="K70" i="17"/>
  <c r="K64" i="17"/>
  <c r="K8" i="17"/>
  <c r="K99" i="17"/>
  <c r="K54" i="17"/>
  <c r="K56" i="17"/>
  <c r="K50" i="17"/>
  <c r="K21" i="17"/>
  <c r="K19" i="17"/>
  <c r="K17" i="17"/>
  <c r="K42" i="17"/>
  <c r="K92" i="17"/>
  <c r="K47" i="17"/>
  <c r="K22" i="17"/>
  <c r="K75" i="17"/>
  <c r="K77" i="17"/>
  <c r="K71" i="17"/>
  <c r="K28" i="17"/>
  <c r="K26" i="17"/>
  <c r="K61" i="17"/>
  <c r="K24" i="17"/>
  <c r="K57" i="17"/>
  <c r="K7" i="17"/>
  <c r="K49" i="17"/>
  <c r="K43" i="17"/>
  <c r="K4" i="17"/>
  <c r="L113" i="17" l="1"/>
  <c r="L74" i="17"/>
  <c r="L67" i="17"/>
  <c r="L60" i="17"/>
  <c r="L53" i="17"/>
  <c r="L46" i="17"/>
  <c r="L39" i="17"/>
  <c r="L32" i="17"/>
  <c r="L25" i="17"/>
  <c r="L18" i="17"/>
  <c r="L11" i="17"/>
  <c r="L106" i="17"/>
  <c r="L99" i="17"/>
  <c r="L92" i="17"/>
  <c r="L85" i="17"/>
  <c r="L114" i="17"/>
  <c r="L75" i="17"/>
  <c r="L68" i="17"/>
  <c r="L61" i="17"/>
  <c r="L54" i="17"/>
  <c r="L47" i="17"/>
  <c r="L40" i="17"/>
  <c r="L33" i="17"/>
  <c r="L26" i="17"/>
  <c r="L19" i="17"/>
  <c r="L12" i="17"/>
  <c r="L111" i="17"/>
  <c r="L79" i="17"/>
  <c r="L72" i="17"/>
  <c r="L65" i="17"/>
  <c r="L58" i="17"/>
  <c r="L51" i="17"/>
  <c r="L44" i="17"/>
  <c r="L37" i="17"/>
  <c r="L30" i="17"/>
  <c r="L23" i="17"/>
  <c r="L16" i="17"/>
  <c r="L9" i="17"/>
  <c r="L104" i="17"/>
  <c r="L97" i="17"/>
  <c r="L90" i="17"/>
  <c r="L83" i="17"/>
  <c r="L20" i="17"/>
  <c r="L13" i="17"/>
  <c r="L6" i="17"/>
  <c r="L105" i="17"/>
  <c r="L98" i="17"/>
  <c r="L76" i="17"/>
  <c r="L69" i="17"/>
  <c r="L62" i="17"/>
  <c r="L55" i="17"/>
  <c r="L48" i="17"/>
  <c r="L41" i="17"/>
  <c r="L34" i="17"/>
  <c r="L27" i="17"/>
  <c r="L108" i="17"/>
  <c r="L101" i="17"/>
  <c r="L94" i="17"/>
  <c r="L87" i="17"/>
  <c r="L80" i="17"/>
  <c r="L84" i="17"/>
  <c r="L112" i="17"/>
  <c r="L73" i="17"/>
  <c r="L66" i="17"/>
  <c r="L59" i="17"/>
  <c r="L52" i="17"/>
  <c r="L45" i="17"/>
  <c r="L38" i="17"/>
  <c r="L31" i="17"/>
  <c r="L24" i="17"/>
  <c r="L17" i="17"/>
  <c r="L10" i="17"/>
  <c r="L91" i="17"/>
  <c r="L77" i="17"/>
  <c r="L70" i="17"/>
  <c r="L63" i="17"/>
  <c r="L56" i="17"/>
  <c r="L49" i="17"/>
  <c r="L42" i="17"/>
  <c r="L35" i="17"/>
  <c r="L28" i="17"/>
  <c r="L21" i="17"/>
  <c r="L14" i="17"/>
  <c r="L7" i="17"/>
  <c r="L109" i="17"/>
  <c r="L110" i="17"/>
  <c r="L78" i="17"/>
  <c r="L29" i="17"/>
  <c r="L64" i="17"/>
  <c r="L81" i="17"/>
  <c r="L100" i="17"/>
  <c r="L43" i="17"/>
  <c r="L107" i="17"/>
  <c r="L4" i="17"/>
  <c r="L96" i="17"/>
  <c r="L8" i="17"/>
  <c r="L5" i="17"/>
  <c r="L103" i="17"/>
  <c r="L50" i="17"/>
  <c r="L95" i="17"/>
  <c r="L93" i="17"/>
  <c r="L89" i="17"/>
  <c r="L22" i="17"/>
  <c r="L71" i="17"/>
  <c r="L57" i="17"/>
  <c r="L88" i="17"/>
  <c r="L86" i="17"/>
  <c r="L82" i="17"/>
  <c r="L36" i="17"/>
  <c r="L15" i="17"/>
  <c r="L102" i="17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0" i="1"/>
  <c r="P19" i="1"/>
  <c r="P17" i="1"/>
  <c r="P16" i="1"/>
  <c r="P15" i="1"/>
  <c r="P14" i="1"/>
  <c r="P13" i="1"/>
  <c r="P12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<sst xmlns="http://schemas.openxmlformats.org/spreadsheetml/2006/main" count="1066" uniqueCount="199">
  <si>
    <t>Indicator 16</t>
  </si>
  <si>
    <t>HIDE</t>
  </si>
  <si>
    <t>Graduate Studies: Ratio of applications to registrants</t>
  </si>
  <si>
    <t>Reported for Master's</t>
  </si>
  <si>
    <t>programs only</t>
  </si>
  <si>
    <t>2009/10</t>
  </si>
  <si>
    <t>2010/11</t>
  </si>
  <si>
    <t>2011/12</t>
  </si>
  <si>
    <t>2012/13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</si>
  <si>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</si>
  <si>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</si>
  <si>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</si>
  <si>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</si>
  <si>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</si>
  <si>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</si>
  <si>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</si>
  <si>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</si>
  <si>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Toronto Metropolitan University</t>
  </si>
  <si>
    <t>Arts</t>
  </si>
  <si>
    <t>Criminology &amp; Social Justice</t>
  </si>
  <si>
    <t>International Economics &amp; Finance</t>
  </si>
  <si>
    <t>Literatures of Modernity</t>
  </si>
  <si>
    <t>Philosophy</t>
  </si>
  <si>
    <t>Psychology</t>
  </si>
  <si>
    <t>Public Policy &amp; Administration</t>
  </si>
  <si>
    <t>Spatial Analysis</t>
  </si>
  <si>
    <t>Ted Rogers School of Management</t>
  </si>
  <si>
    <t>Business Administration MBA</t>
  </si>
  <si>
    <t>Health Administration</t>
  </si>
  <si>
    <t>Mgt of Technology &amp; Innovation MBA-MTI</t>
  </si>
  <si>
    <t>Masters of Science in Mgt MScM</t>
  </si>
  <si>
    <t>The Creative School</t>
  </si>
  <si>
    <t>Documentary Media</t>
  </si>
  <si>
    <t>Fashion</t>
  </si>
  <si>
    <t>Film &amp; Photography Preservation</t>
  </si>
  <si>
    <t>Journalism</t>
  </si>
  <si>
    <t>Media Production</t>
  </si>
  <si>
    <t>Professional Communication</t>
  </si>
  <si>
    <t>Scriptwriting &amp; Story Design</t>
  </si>
  <si>
    <t>Community Services</t>
  </si>
  <si>
    <t>Child &amp; Youth Care</t>
  </si>
  <si>
    <t>Early Childhood Studies</t>
  </si>
  <si>
    <t>Nurse Practitioner</t>
  </si>
  <si>
    <t>Nursing</t>
  </si>
  <si>
    <t>Nutrition Communication</t>
  </si>
  <si>
    <t>Occupational &amp; Public Health</t>
  </si>
  <si>
    <t>Social Work</t>
  </si>
  <si>
    <t>Urban Development</t>
  </si>
  <si>
    <t>Engineering &amp; Architectural Science</t>
  </si>
  <si>
    <t>Aerospace Engineering</t>
  </si>
  <si>
    <t>Architecture</t>
  </si>
  <si>
    <t>Biomedical Engineering</t>
  </si>
  <si>
    <t>Building Science</t>
  </si>
  <si>
    <t>Chemical Engineering</t>
  </si>
  <si>
    <t>Civil Engineering</t>
  </si>
  <si>
    <t>Computer Networks</t>
  </si>
  <si>
    <t>Electrical &amp; Computer Engineering</t>
  </si>
  <si>
    <t>Engineering Innovation &amp; Entrepreneurship</t>
  </si>
  <si>
    <t>Mechanical Engineering</t>
  </si>
  <si>
    <t>Project Mgt</t>
  </si>
  <si>
    <t>Science</t>
  </si>
  <si>
    <t>Applied Mathematics</t>
  </si>
  <si>
    <t>Biomedical Physics</t>
  </si>
  <si>
    <t>Computer Science</t>
  </si>
  <si>
    <t>Molecular Science</t>
  </si>
  <si>
    <t>Interdisciplinary</t>
  </si>
  <si>
    <t>Communication &amp; Culture</t>
  </si>
  <si>
    <t>Data Science &amp; Analytics</t>
  </si>
  <si>
    <t>Digital Media</t>
  </si>
  <si>
    <t>Environmental Applied Science &amp; Mgt</t>
  </si>
  <si>
    <t>Immigration &amp; Settlement Studies</t>
  </si>
  <si>
    <t>Digital Media PT</t>
  </si>
  <si>
    <t>Chemical Engineering PT</t>
  </si>
  <si>
    <t>Related Statistics to Indicator 16 (2023/24)</t>
  </si>
  <si>
    <t>Reported for graduate programs only</t>
  </si>
  <si>
    <t>Fall Headcount Enrolment</t>
  </si>
  <si>
    <t>Share of Fall Headcount Enrolment</t>
  </si>
  <si>
    <t>Female</t>
  </si>
  <si>
    <t>Male</t>
  </si>
  <si>
    <t>Another Gender Identity</t>
  </si>
  <si>
    <t>From City of Toronto</t>
  </si>
  <si>
    <t>From GTA</t>
  </si>
  <si>
    <t>From other municipality in Ontario</t>
  </si>
  <si>
    <t>From other provinces</t>
  </si>
  <si>
    <t>Subject to international fees</t>
  </si>
  <si>
    <t>Master's Programs</t>
  </si>
  <si>
    <t>Criminology &amp; Social Justice FT</t>
  </si>
  <si>
    <t>International Economics &amp; Finance FT</t>
  </si>
  <si>
    <t>International Economics &amp; Finance PT</t>
  </si>
  <si>
    <t>Psychology FT</t>
  </si>
  <si>
    <t>Public Policy &amp; Administration FT</t>
  </si>
  <si>
    <t>Public Policy &amp; Administration PT</t>
  </si>
  <si>
    <t>Spatial Analysis FT</t>
  </si>
  <si>
    <t>Spatial Analysis PT</t>
  </si>
  <si>
    <t>Business Administration MBA FT</t>
  </si>
  <si>
    <t>Business Administration MBA PT</t>
  </si>
  <si>
    <t>Mgt of Technology &amp; Innovation MBA-MTI PT</t>
  </si>
  <si>
    <t>Masters of Science in Mgt MScM FT</t>
  </si>
  <si>
    <t>Digital Media FT</t>
  </si>
  <si>
    <t>Film &amp; Photography Preservation FT</t>
  </si>
  <si>
    <t>Interior Design FT</t>
  </si>
  <si>
    <t>Media Production FT</t>
  </si>
  <si>
    <t>Child &amp; Youth Care FT</t>
  </si>
  <si>
    <t>Child &amp; Youth Care PT</t>
  </si>
  <si>
    <t>Early Childhood Studies FT</t>
  </si>
  <si>
    <t>Early Childhood Studies PT</t>
  </si>
  <si>
    <t>Nursing FT</t>
  </si>
  <si>
    <t>Nursing PT</t>
  </si>
  <si>
    <t>Social Work FT</t>
  </si>
  <si>
    <t>Aerospace Engineering FT</t>
  </si>
  <si>
    <t>Aerospace Engineering PT</t>
  </si>
  <si>
    <t>Biomedical Engineering FT</t>
  </si>
  <si>
    <t>Biomedical Engineering PT</t>
  </si>
  <si>
    <t>Building Science FT</t>
  </si>
  <si>
    <t>Building Science PT</t>
  </si>
  <si>
    <t>Chemical Engineering FT</t>
  </si>
  <si>
    <t>Civil Engineering FT</t>
  </si>
  <si>
    <t>Civil Engineering PT</t>
  </si>
  <si>
    <t>Computer Networks FT</t>
  </si>
  <si>
    <t>Computer Networks PT</t>
  </si>
  <si>
    <t>Electrical &amp; Computer Engineering FT</t>
  </si>
  <si>
    <t>Electrical &amp; Computer Engineering PT</t>
  </si>
  <si>
    <t>Engineering Innovation &amp; Entrepreneurship FT</t>
  </si>
  <si>
    <t>Engineering Innovation &amp; Entrepreneurship PT</t>
  </si>
  <si>
    <t>Project Mgt FT</t>
  </si>
  <si>
    <t>Project Mgt PT</t>
  </si>
  <si>
    <t>Mechanical Engineering FT</t>
  </si>
  <si>
    <t>Mechanical Engineering PT</t>
  </si>
  <si>
    <t>Biomedical Physics FT</t>
  </si>
  <si>
    <t>Communication &amp; Culture FT</t>
  </si>
  <si>
    <t>Communication &amp; Culture PT</t>
  </si>
  <si>
    <t>Data Science &amp; Analytics FT</t>
  </si>
  <si>
    <t>Data Science &amp; Analytics PT</t>
  </si>
  <si>
    <t>Environmental Applied Science &amp; Mgt FT</t>
  </si>
  <si>
    <t>Environmental Applied Science &amp; Mgt PT</t>
  </si>
  <si>
    <t>Immigration &amp; Settlement Studies FT</t>
  </si>
  <si>
    <t>Immigration &amp; Settlement Studies PT</t>
  </si>
  <si>
    <t>Doctoral Programs</t>
  </si>
  <si>
    <t>Economics PhD</t>
  </si>
  <si>
    <t>Policy Studies PhD</t>
  </si>
  <si>
    <t>Psychology PhD</t>
  </si>
  <si>
    <t>Management PhD FT</t>
  </si>
  <si>
    <t>Management PhD PT</t>
  </si>
  <si>
    <t>Aerospace Engineering PhD</t>
  </si>
  <si>
    <t>Biomedical Engineering PhD</t>
  </si>
  <si>
    <t>Building Science PhD</t>
  </si>
  <si>
    <t>Chemical Engineering PhD</t>
  </si>
  <si>
    <t>Civil Engineering PhD</t>
  </si>
  <si>
    <t>Electrical &amp; Computer Engineering PhD</t>
  </si>
  <si>
    <t>Mechanical Engineering PhD</t>
  </si>
  <si>
    <t>Media &amp; Design Innovation PhD FT</t>
  </si>
  <si>
    <t>Media &amp; Design Innovation PhD PT</t>
  </si>
  <si>
    <t>Urban Health PhD</t>
  </si>
  <si>
    <t>Computer Science PhD FT</t>
  </si>
  <si>
    <t>Biomedical Physics PhD</t>
  </si>
  <si>
    <t>Mathematical Modelling &amp; Methods PhD</t>
  </si>
  <si>
    <t>Molecular Science PhD</t>
  </si>
  <si>
    <t>Communication &amp; Culture PhD FT</t>
  </si>
  <si>
    <t>Communication &amp; Culture PhD PT</t>
  </si>
  <si>
    <t>Environmental Applied Science &amp; Mgt PhD FT</t>
  </si>
  <si>
    <t>Professional Master's Diploma</t>
  </si>
  <si>
    <t>Dietetics PMDip</t>
  </si>
  <si>
    <t>Aerospace Design Mgt PMDip</t>
  </si>
  <si>
    <t>Energy &amp; Innovation PMDip</t>
  </si>
  <si>
    <t>Notes</t>
  </si>
  <si>
    <t>2. The category "Another Gender Identity" includes not stated.</t>
  </si>
  <si>
    <t>Masters of Science in Mgt MScM PT</t>
  </si>
  <si>
    <t>Mgt of Technology &amp; Innovation MBA-MTI FT</t>
  </si>
  <si>
    <t>Related Statistics to Indicator 16 (2022/23)</t>
  </si>
  <si>
    <t>1. Based on TMU's student information system.</t>
  </si>
  <si>
    <r>
      <rPr>
        <b/>
        <sz val="11"/>
        <rFont val="Arial"/>
        <family val="2"/>
      </rPr>
      <t>Indicator 16: Applications to Registrants Ratios (Graduate Studies)</t>
    </r>
  </si>
  <si>
    <r>
      <rPr>
        <b/>
        <i/>
        <sz val="11"/>
        <rFont val="Arial"/>
        <family val="2"/>
      </rPr>
      <t>Direct Indicator of</t>
    </r>
    <r>
      <rPr>
        <b/>
        <sz val="11"/>
        <rFont val="Arial"/>
        <family val="2"/>
      </rPr>
      <t>:</t>
    </r>
  </si>
  <si>
    <r>
      <rPr>
        <b/>
        <i/>
        <sz val="11"/>
        <rFont val="Arial"/>
        <family val="2"/>
      </rPr>
      <t>Related to</t>
    </r>
    <r>
      <rPr>
        <b/>
        <sz val="11"/>
        <rFont val="Arial"/>
        <family val="2"/>
      </rPr>
      <t>:</t>
    </r>
  </si>
  <si>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 xml:space="preserve">academically well-qualified student body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>societal need (student demand component)</t>
    </r>
  </si>
  <si>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 xml:space="preserve">student academic success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 xml:space="preserve">program quality and success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</t>
    </r>
    <r>
      <rPr>
        <sz val="11"/>
        <rFont val="Arial"/>
        <family val="2"/>
      </rPr>
      <t>quality of student experience</t>
    </r>
  </si>
  <si>
    <r>
      <rPr>
        <b/>
        <i/>
        <sz val="11"/>
        <rFont val="Arial"/>
        <family val="2"/>
      </rPr>
      <t>Comments</t>
    </r>
    <r>
      <rPr>
        <sz val="11"/>
        <rFont val="Arial"/>
        <family val="2"/>
      </rPr>
      <t xml:space="preserve">:
</t>
    </r>
    <r>
      <rPr>
        <sz val="11"/>
        <rFont val="Arial"/>
        <family val="2"/>
      </rPr>
      <t>This indicator reflects Toronto Metropolitan University's image and profile, and that of its graduate programs, among prospective students.</t>
    </r>
  </si>
  <si>
    <r>
      <rPr>
        <b/>
        <i/>
        <sz val="11"/>
        <rFont val="Arial"/>
        <family val="2"/>
      </rPr>
      <t>Related statistics</t>
    </r>
    <r>
      <rPr>
        <sz val="11"/>
        <rFont val="Arial"/>
        <family val="2"/>
      </rPr>
      <t xml:space="preserve">: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 xml:space="preserve">Gender distribution of student body
</t>
    </r>
    <r>
      <rPr>
        <sz val="11"/>
        <rFont val="Wingdings 2"/>
        <family val="1"/>
      </rPr>
      <t></t>
    </r>
    <r>
      <rPr>
        <sz val="11"/>
        <rFont val="Times New Roman"/>
        <family val="1"/>
      </rPr>
      <t xml:space="preserve">   </t>
    </r>
    <r>
      <rPr>
        <sz val="11"/>
        <rFont val="Arial"/>
        <family val="2"/>
      </rPr>
      <t>Percentage of students from outside the GTA; from other provinces; international</t>
    </r>
  </si>
  <si>
    <t>Related Statistics to Indicator 16 (2021/22)</t>
  </si>
  <si>
    <t>Related Statistics to Indicator 16 (2020/21)</t>
  </si>
  <si>
    <t>1. Based on Toronto Metropolitan University's student information system.</t>
  </si>
  <si>
    <t>Interior Design</t>
  </si>
  <si>
    <t>2023/24</t>
  </si>
  <si>
    <t>Related Statistics to Indicator 16 (2024/25)</t>
  </si>
  <si>
    <t>Architecture PhD</t>
  </si>
  <si>
    <t>2024/25</t>
  </si>
  <si>
    <t>Related Statistics to Indicator 16 (2018/19)</t>
  </si>
  <si>
    <t>Aerospace Engineering PhD FT</t>
  </si>
  <si>
    <t>Enterprise Info Protection PMDip</t>
  </si>
  <si>
    <t>Finance for Social Innov PMDip</t>
  </si>
  <si>
    <t>Mgmt of Technol and Innov PMDip</t>
  </si>
  <si>
    <t>Dietetics FT</t>
  </si>
  <si>
    <t>Aerospace Design Mgt</t>
  </si>
  <si>
    <t>Energy &amp; Innovation</t>
  </si>
  <si>
    <t>Related Statistics to Indicator 16 (2019/20)</t>
  </si>
  <si>
    <t>Computer Science PhD</t>
  </si>
  <si>
    <t>Physics PhD</t>
  </si>
  <si>
    <t>Related Statistics to Indicator 16 (2025/26)</t>
  </si>
  <si>
    <t>check</t>
  </si>
  <si>
    <t>Cybersecurity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</si>
</sst>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b/>
      <sz val="14"/>
      <color rgb="FFFFFFFF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u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Wingdings 2"/>
      <family val="1"/>
    </font>
    <font>
      <sz val="11"/>
      <name val="Times New Roman"/>
      <family val="1"/>
    </font>
    <font>
      <sz val="11"/>
      <name val="Times New Roman"/>
      <family val="2"/>
      <charset val="204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00"/>
      </patternFill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4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/>
      <right/>
      <top style="thin">
        <color rgb="FF000000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ck">
        <color indexed="64"/>
      </right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/>
      <top/>
      <bottom style="double">
        <color indexed="64"/>
      </bottom>
      <diagonal/>
    </border>
    <border>
      <left style="thin">
        <color rgb="FF000000"/>
      </left>
      <right style="thick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rgb="FF000000"/>
      </left>
      <right/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ck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rgb="FF000000"/>
      </left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/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ck">
        <color indexed="64"/>
      </top>
      <bottom style="thin">
        <color rgb="FF000000"/>
      </bottom>
      <diagonal/>
    </border>
    <border>
      <left/>
      <right/>
      <top style="thick">
        <color indexed="64"/>
      </top>
      <bottom style="thin">
        <color rgb="FF000000"/>
      </bottom>
      <diagonal/>
    </border>
    <border>
      <left style="thin">
        <color rgb="FF000000"/>
      </left>
      <right/>
      <top style="thick">
        <color indexed="64"/>
      </top>
      <bottom style="thin">
        <color rgb="FF000000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5" fillId="0" borderId="0"/>
    <xf numFmtId="0" fontId="22" fillId="0" borderId="0"/>
  </cellStyleXfs>
  <cellXfs count="375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3" borderId="0" xfId="0" applyFont="1" applyFill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vertic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3" fillId="3" borderId="10" xfId="0" applyFont="1" applyFill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164" fontId="5" fillId="0" borderId="12" xfId="0" applyNumberFormat="1" applyFont="1" applyBorder="1"/>
    <xf numFmtId="164" fontId="5" fillId="0" borderId="10" xfId="0" applyNumberFormat="1" applyFont="1" applyBorder="1"/>
    <xf numFmtId="164" fontId="5" fillId="0" borderId="11" xfId="0" applyNumberFormat="1" applyFont="1" applyBorder="1"/>
    <xf numFmtId="164" fontId="3" fillId="0" borderId="5" xfId="0" applyNumberFormat="1" applyFont="1" applyBorder="1" applyAlignment="1">
      <alignment horizontal="left" indent="1"/>
    </xf>
    <xf numFmtId="164" fontId="3" fillId="0" borderId="13" xfId="0" applyNumberFormat="1" applyFont="1" applyBorder="1"/>
    <xf numFmtId="164" fontId="3" fillId="0" borderId="14" xfId="0" applyNumberFormat="1" applyFont="1" applyBorder="1"/>
    <xf numFmtId="164" fontId="3" fillId="0" borderId="15" xfId="0" applyNumberFormat="1" applyFont="1" applyBorder="1" applyAlignment="1">
      <alignment horizontal="left" indent="1"/>
    </xf>
    <xf numFmtId="164" fontId="3" fillId="0" borderId="16" xfId="0" applyNumberFormat="1" applyFont="1" applyBorder="1"/>
    <xf numFmtId="164" fontId="3" fillId="0" borderId="17" xfId="0" applyNumberFormat="1" applyFont="1" applyBorder="1"/>
    <xf numFmtId="0" fontId="1" fillId="0" borderId="0" xfId="1"/>
    <xf numFmtId="0" fontId="9" fillId="0" borderId="20" xfId="1" applyFont="1" applyBorder="1" applyAlignment="1">
      <alignment vertical="top" wrapText="1"/>
    </xf>
    <xf numFmtId="0" fontId="9" fillId="0" borderId="0" xfId="1" applyFont="1" applyAlignment="1">
      <alignment vertical="top" wrapText="1"/>
    </xf>
    <xf numFmtId="0" fontId="10" fillId="0" borderId="35" xfId="1" applyFont="1" applyBorder="1" applyAlignment="1">
      <alignment vertical="top" wrapText="1"/>
    </xf>
    <xf numFmtId="3" fontId="11" fillId="0" borderId="36" xfId="1" applyNumberFormat="1" applyFont="1" applyBorder="1" applyAlignment="1">
      <alignment vertical="top" wrapText="1"/>
    </xf>
    <xf numFmtId="165" fontId="11" fillId="0" borderId="37" xfId="1" applyNumberFormat="1" applyFont="1" applyBorder="1" applyAlignment="1">
      <alignment vertical="top" wrapText="1"/>
    </xf>
    <xf numFmtId="165" fontId="11" fillId="0" borderId="36" xfId="1" applyNumberFormat="1" applyFont="1" applyBorder="1" applyAlignment="1">
      <alignment vertical="top" wrapText="1"/>
    </xf>
    <xf numFmtId="165" fontId="11" fillId="0" borderId="38" xfId="1" applyNumberFormat="1" applyFont="1" applyBorder="1" applyAlignment="1">
      <alignment vertical="top" wrapText="1"/>
    </xf>
    <xf numFmtId="165" fontId="11" fillId="0" borderId="39" xfId="1" applyNumberFormat="1" applyFont="1" applyBorder="1" applyAlignment="1">
      <alignment vertical="top" wrapText="1"/>
    </xf>
    <xf numFmtId="165" fontId="11" fillId="0" borderId="40" xfId="1" applyNumberFormat="1" applyFont="1" applyBorder="1" applyAlignment="1">
      <alignment vertical="top" wrapText="1"/>
    </xf>
    <xf numFmtId="165" fontId="11" fillId="0" borderId="41" xfId="1" applyNumberFormat="1" applyFont="1" applyBorder="1" applyAlignment="1">
      <alignment vertical="top" wrapText="1"/>
    </xf>
    <xf numFmtId="165" fontId="11" fillId="0" borderId="42" xfId="1" applyNumberFormat="1" applyFont="1" applyBorder="1" applyAlignment="1">
      <alignment vertical="top" wrapText="1"/>
    </xf>
    <xf numFmtId="0" fontId="10" fillId="0" borderId="43" xfId="1" applyFont="1" applyBorder="1" applyAlignment="1">
      <alignment vertical="top" wrapText="1"/>
    </xf>
    <xf numFmtId="3" fontId="11" fillId="0" borderId="31" xfId="1" applyNumberFormat="1" applyFont="1" applyBorder="1" applyAlignment="1">
      <alignment vertical="top" wrapText="1"/>
    </xf>
    <xf numFmtId="165" fontId="11" fillId="0" borderId="44" xfId="1" applyNumberFormat="1" applyFont="1" applyBorder="1" applyAlignment="1">
      <alignment vertical="top" wrapText="1"/>
    </xf>
    <xf numFmtId="165" fontId="11" fillId="0" borderId="45" xfId="1" applyNumberFormat="1" applyFont="1" applyBorder="1" applyAlignment="1">
      <alignment vertical="top" wrapText="1"/>
    </xf>
    <xf numFmtId="165" fontId="11" fillId="0" borderId="46" xfId="1" applyNumberFormat="1" applyFont="1" applyBorder="1" applyAlignment="1">
      <alignment vertical="top" wrapText="1"/>
    </xf>
    <xf numFmtId="165" fontId="11" fillId="0" borderId="0" xfId="1" applyNumberFormat="1" applyFont="1" applyAlignment="1">
      <alignment vertical="top" wrapText="1"/>
    </xf>
    <xf numFmtId="165" fontId="11" fillId="0" borderId="31" xfId="1" applyNumberFormat="1" applyFont="1" applyBorder="1" applyAlignment="1">
      <alignment vertical="top" wrapText="1"/>
    </xf>
    <xf numFmtId="165" fontId="11" fillId="0" borderId="47" xfId="1" applyNumberFormat="1" applyFont="1" applyBorder="1" applyAlignment="1">
      <alignment vertical="top" wrapText="1"/>
    </xf>
    <xf numFmtId="165" fontId="11" fillId="0" borderId="33" xfId="1" applyNumberFormat="1" applyFont="1" applyBorder="1" applyAlignment="1">
      <alignment vertical="top" wrapText="1"/>
    </xf>
    <xf numFmtId="0" fontId="10" fillId="0" borderId="48" xfId="1" applyFont="1" applyBorder="1" applyAlignment="1">
      <alignment vertical="top" wrapText="1"/>
    </xf>
    <xf numFmtId="1" fontId="11" fillId="0" borderId="49" xfId="1" applyNumberFormat="1" applyFont="1" applyBorder="1" applyAlignment="1">
      <alignment vertical="top" wrapText="1"/>
    </xf>
    <xf numFmtId="165" fontId="11" fillId="0" borderId="50" xfId="1" applyNumberFormat="1" applyFont="1" applyBorder="1" applyAlignment="1">
      <alignment vertical="top" wrapText="1"/>
    </xf>
    <xf numFmtId="165" fontId="11" fillId="0" borderId="51" xfId="1" applyNumberFormat="1" applyFont="1" applyBorder="1" applyAlignment="1">
      <alignment vertical="top" wrapText="1"/>
    </xf>
    <xf numFmtId="165" fontId="11" fillId="0" borderId="52" xfId="1" applyNumberFormat="1" applyFont="1" applyBorder="1" applyAlignment="1">
      <alignment vertical="top" wrapText="1"/>
    </xf>
    <xf numFmtId="165" fontId="11" fillId="0" borderId="53" xfId="1" applyNumberFormat="1" applyFont="1" applyBorder="1" applyAlignment="1">
      <alignment vertical="top" wrapText="1"/>
    </xf>
    <xf numFmtId="165" fontId="11" fillId="0" borderId="49" xfId="1" applyNumberFormat="1" applyFont="1" applyBorder="1" applyAlignment="1">
      <alignment vertical="top" wrapText="1"/>
    </xf>
    <xf numFmtId="165" fontId="11" fillId="0" borderId="54" xfId="1" applyNumberFormat="1" applyFont="1" applyBorder="1" applyAlignment="1">
      <alignment vertical="top" wrapText="1"/>
    </xf>
    <xf numFmtId="165" fontId="11" fillId="0" borderId="55" xfId="1" applyNumberFormat="1" applyFont="1" applyBorder="1" applyAlignment="1">
      <alignment vertical="top" wrapText="1"/>
    </xf>
    <xf numFmtId="1" fontId="9" fillId="0" borderId="51" xfId="1" applyNumberFormat="1" applyFont="1" applyBorder="1" applyAlignment="1">
      <alignment vertical="top" wrapText="1"/>
    </xf>
    <xf numFmtId="165" fontId="9" fillId="0" borderId="56" xfId="1" applyNumberFormat="1" applyFont="1" applyBorder="1" applyAlignment="1">
      <alignment vertical="top" wrapText="1"/>
    </xf>
    <xf numFmtId="165" fontId="9" fillId="0" borderId="51" xfId="1" applyNumberFormat="1" applyFont="1" applyBorder="1" applyAlignment="1">
      <alignment vertical="top" wrapText="1"/>
    </xf>
    <xf numFmtId="165" fontId="9" fillId="0" borderId="52" xfId="1" applyNumberFormat="1" applyFont="1" applyBorder="1" applyAlignment="1">
      <alignment vertical="top" wrapText="1"/>
    </xf>
    <xf numFmtId="165" fontId="9" fillId="0" borderId="0" xfId="1" applyNumberFormat="1" applyFont="1" applyAlignment="1">
      <alignment vertical="top" wrapText="1"/>
    </xf>
    <xf numFmtId="165" fontId="9" fillId="0" borderId="20" xfId="1" applyNumberFormat="1" applyFont="1" applyBorder="1" applyAlignment="1">
      <alignment vertical="top" wrapText="1"/>
    </xf>
    <xf numFmtId="165" fontId="9" fillId="0" borderId="57" xfId="1" applyNumberFormat="1" applyFont="1" applyBorder="1" applyAlignment="1">
      <alignment vertical="top" wrapText="1"/>
    </xf>
    <xf numFmtId="1" fontId="9" fillId="0" borderId="31" xfId="1" applyNumberFormat="1" applyFont="1" applyBorder="1" applyAlignment="1">
      <alignment vertical="top" wrapText="1"/>
    </xf>
    <xf numFmtId="165" fontId="9" fillId="0" borderId="44" xfId="1" applyNumberFormat="1" applyFont="1" applyBorder="1" applyAlignment="1">
      <alignment vertical="top" wrapText="1"/>
    </xf>
    <xf numFmtId="165" fontId="9" fillId="0" borderId="31" xfId="1" applyNumberFormat="1" applyFont="1" applyBorder="1" applyAlignment="1">
      <alignment vertical="top" wrapText="1"/>
    </xf>
    <xf numFmtId="165" fontId="9" fillId="0" borderId="58" xfId="1" applyNumberFormat="1" applyFont="1" applyBorder="1" applyAlignment="1">
      <alignment vertical="top" wrapText="1"/>
    </xf>
    <xf numFmtId="165" fontId="9" fillId="0" borderId="59" xfId="1" applyNumberFormat="1" applyFont="1" applyBorder="1" applyAlignment="1">
      <alignment vertical="top" wrapText="1"/>
    </xf>
    <xf numFmtId="165" fontId="9" fillId="0" borderId="47" xfId="1" applyNumberFormat="1" applyFont="1" applyBorder="1" applyAlignment="1">
      <alignment vertical="top" wrapText="1"/>
    </xf>
    <xf numFmtId="165" fontId="9" fillId="0" borderId="33" xfId="1" applyNumberFormat="1" applyFont="1" applyBorder="1" applyAlignment="1">
      <alignment vertical="top" wrapText="1"/>
    </xf>
    <xf numFmtId="165" fontId="11" fillId="0" borderId="60" xfId="1" applyNumberFormat="1" applyFont="1" applyBorder="1" applyAlignment="1">
      <alignment vertical="top" wrapText="1"/>
    </xf>
    <xf numFmtId="1" fontId="9" fillId="0" borderId="61" xfId="1" applyNumberFormat="1" applyFont="1" applyBorder="1" applyAlignment="1">
      <alignment vertical="top" wrapText="1"/>
    </xf>
    <xf numFmtId="165" fontId="9" fillId="0" borderId="62" xfId="1" applyNumberFormat="1" applyFont="1" applyBorder="1" applyAlignment="1">
      <alignment vertical="top" wrapText="1"/>
    </xf>
    <xf numFmtId="165" fontId="9" fillId="0" borderId="61" xfId="1" applyNumberFormat="1" applyFont="1" applyBorder="1" applyAlignment="1">
      <alignment vertical="top" wrapText="1"/>
    </xf>
    <xf numFmtId="165" fontId="9" fillId="0" borderId="63" xfId="1" applyNumberFormat="1" applyFont="1" applyBorder="1" applyAlignment="1">
      <alignment vertical="top" wrapText="1"/>
    </xf>
    <xf numFmtId="165" fontId="9" fillId="0" borderId="64" xfId="1" applyNumberFormat="1" applyFont="1" applyBorder="1" applyAlignment="1">
      <alignment vertical="top" wrapText="1"/>
    </xf>
    <xf numFmtId="165" fontId="9" fillId="0" borderId="65" xfId="1" applyNumberFormat="1" applyFont="1" applyBorder="1" applyAlignment="1">
      <alignment vertical="top" wrapText="1"/>
    </xf>
    <xf numFmtId="165" fontId="9" fillId="0" borderId="66" xfId="1" applyNumberFormat="1" applyFont="1" applyBorder="1" applyAlignment="1">
      <alignment vertical="top" wrapText="1"/>
    </xf>
    <xf numFmtId="1" fontId="11" fillId="0" borderId="31" xfId="1" applyNumberFormat="1" applyFont="1" applyBorder="1" applyAlignment="1">
      <alignment vertical="top" wrapText="1"/>
    </xf>
    <xf numFmtId="165" fontId="11" fillId="0" borderId="58" xfId="1" applyNumberFormat="1" applyFont="1" applyBorder="1" applyAlignment="1">
      <alignment vertical="top" wrapText="1"/>
    </xf>
    <xf numFmtId="165" fontId="11" fillId="0" borderId="59" xfId="1" applyNumberFormat="1" applyFont="1" applyBorder="1" applyAlignment="1">
      <alignment vertical="top" wrapText="1"/>
    </xf>
    <xf numFmtId="1" fontId="11" fillId="0" borderId="51" xfId="1" applyNumberFormat="1" applyFont="1" applyBorder="1" applyAlignment="1">
      <alignment vertical="top" wrapText="1"/>
    </xf>
    <xf numFmtId="165" fontId="11" fillId="0" borderId="56" xfId="1" applyNumberFormat="1" applyFont="1" applyBorder="1" applyAlignment="1">
      <alignment vertical="top" wrapText="1"/>
    </xf>
    <xf numFmtId="0" fontId="10" fillId="0" borderId="18" xfId="1" applyFont="1" applyBorder="1" applyAlignment="1">
      <alignment vertical="top" wrapText="1"/>
    </xf>
    <xf numFmtId="1" fontId="9" fillId="0" borderId="67" xfId="1" applyNumberFormat="1" applyFont="1" applyBorder="1" applyAlignment="1">
      <alignment vertical="top" wrapText="1"/>
    </xf>
    <xf numFmtId="165" fontId="9" fillId="0" borderId="68" xfId="1" applyNumberFormat="1" applyFont="1" applyBorder="1" applyAlignment="1">
      <alignment vertical="top" wrapText="1"/>
    </xf>
    <xf numFmtId="165" fontId="9" fillId="0" borderId="67" xfId="1" applyNumberFormat="1" applyFont="1" applyBorder="1" applyAlignment="1">
      <alignment vertical="top" wrapText="1"/>
    </xf>
    <xf numFmtId="165" fontId="9" fillId="0" borderId="69" xfId="1" applyNumberFormat="1" applyFont="1" applyBorder="1" applyAlignment="1">
      <alignment vertical="top" wrapText="1"/>
    </xf>
    <xf numFmtId="165" fontId="9" fillId="0" borderId="7" xfId="1" applyNumberFormat="1" applyFont="1" applyBorder="1" applyAlignment="1">
      <alignment vertical="top" wrapText="1"/>
    </xf>
    <xf numFmtId="165" fontId="9" fillId="0" borderId="70" xfId="1" applyNumberFormat="1" applyFont="1" applyBorder="1" applyAlignment="1">
      <alignment vertical="top" wrapText="1"/>
    </xf>
    <xf numFmtId="165" fontId="9" fillId="0" borderId="71" xfId="1" applyNumberFormat="1" applyFont="1" applyBorder="1" applyAlignment="1">
      <alignment vertical="top" wrapText="1"/>
    </xf>
    <xf numFmtId="165" fontId="11" fillId="0" borderId="31" xfId="2" applyNumberFormat="1" applyFont="1" applyBorder="1" applyAlignment="1">
      <alignment vertical="top" wrapText="1"/>
    </xf>
    <xf numFmtId="1" fontId="9" fillId="0" borderId="73" xfId="1" applyNumberFormat="1" applyFont="1" applyBorder="1" applyAlignment="1">
      <alignment vertical="top" wrapText="1"/>
    </xf>
    <xf numFmtId="165" fontId="9" fillId="0" borderId="74" xfId="1" applyNumberFormat="1" applyFont="1" applyBorder="1" applyAlignment="1">
      <alignment vertical="top" wrapText="1"/>
    </xf>
    <xf numFmtId="165" fontId="9" fillId="0" borderId="73" xfId="1" applyNumberFormat="1" applyFont="1" applyBorder="1" applyAlignment="1">
      <alignment vertical="top" wrapText="1"/>
    </xf>
    <xf numFmtId="165" fontId="9" fillId="0" borderId="75" xfId="1" applyNumberFormat="1" applyFont="1" applyBorder="1" applyAlignment="1">
      <alignment vertical="top" wrapText="1"/>
    </xf>
    <xf numFmtId="165" fontId="9" fillId="0" borderId="76" xfId="1" applyNumberFormat="1" applyFont="1" applyBorder="1" applyAlignment="1">
      <alignment vertical="top" wrapText="1"/>
    </xf>
    <xf numFmtId="165" fontId="9" fillId="0" borderId="77" xfId="1" applyNumberFormat="1" applyFont="1" applyBorder="1" applyAlignment="1">
      <alignment vertical="top" wrapText="1"/>
    </xf>
    <xf numFmtId="165" fontId="9" fillId="0" borderId="78" xfId="1" applyNumberFormat="1" applyFont="1" applyBorder="1" applyAlignment="1">
      <alignment vertical="top" wrapText="1"/>
    </xf>
    <xf numFmtId="165" fontId="11" fillId="0" borderId="57" xfId="1" applyNumberFormat="1" applyFont="1" applyBorder="1" applyAlignment="1">
      <alignment vertical="top" wrapText="1"/>
    </xf>
    <xf numFmtId="165" fontId="11" fillId="0" borderId="20" xfId="1" applyNumberFormat="1" applyFont="1" applyBorder="1" applyAlignment="1">
      <alignment vertical="top" wrapText="1"/>
    </xf>
    <xf numFmtId="0" fontId="10" fillId="0" borderId="0" xfId="1" applyFont="1" applyAlignment="1">
      <alignment vertical="top" wrapText="1"/>
    </xf>
    <xf numFmtId="1" fontId="11" fillId="0" borderId="0" xfId="1" applyNumberFormat="1" applyFont="1" applyAlignment="1">
      <alignment vertical="top" wrapText="1"/>
    </xf>
    <xf numFmtId="0" fontId="6" fillId="0" borderId="0" xfId="1" applyFont="1" applyAlignment="1">
      <alignment vertical="top" wrapText="1"/>
    </xf>
    <xf numFmtId="1" fontId="9" fillId="0" borderId="0" xfId="1" applyNumberFormat="1" applyFont="1" applyAlignment="1">
      <alignment vertical="top" wrapText="1"/>
    </xf>
    <xf numFmtId="0" fontId="15" fillId="0" borderId="0" xfId="3" applyAlignment="1">
      <alignment horizontal="left" wrapText="1"/>
    </xf>
    <xf numFmtId="0" fontId="15" fillId="0" borderId="0" xfId="3" applyAlignment="1">
      <alignment horizontal="left" vertical="top"/>
    </xf>
    <xf numFmtId="0" fontId="15" fillId="0" borderId="81" xfId="3" applyBorder="1" applyAlignment="1">
      <alignment horizontal="left" vertical="top" wrapText="1"/>
    </xf>
    <xf numFmtId="0" fontId="15" fillId="0" borderId="81" xfId="3" applyBorder="1" applyAlignment="1">
      <alignment horizontal="left" vertical="top" wrapText="1" indent="2"/>
    </xf>
    <xf numFmtId="0" fontId="15" fillId="0" borderId="0" xfId="3" applyAlignment="1">
      <alignment horizontal="left" vertical="top" wrapText="1"/>
    </xf>
    <xf numFmtId="0" fontId="22" fillId="0" borderId="0" xfId="4"/>
    <xf numFmtId="0" fontId="24" fillId="0" borderId="0" xfId="0" applyFont="1"/>
    <xf numFmtId="0" fontId="25" fillId="0" borderId="83" xfId="0" applyFont="1" applyBorder="1" applyAlignment="1">
      <alignment horizontal="center" vertical="center" wrapText="1"/>
    </xf>
    <xf numFmtId="0" fontId="25" fillId="0" borderId="84" xfId="0" applyFont="1" applyBorder="1" applyAlignment="1">
      <alignment horizontal="center" vertical="center" wrapText="1"/>
    </xf>
    <xf numFmtId="0" fontId="25" fillId="0" borderId="85" xfId="0" applyFont="1" applyBorder="1" applyAlignment="1">
      <alignment horizontal="center" vertical="center" wrapText="1"/>
    </xf>
    <xf numFmtId="0" fontId="25" fillId="0" borderId="86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87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88" xfId="0" applyFont="1" applyBorder="1"/>
    <xf numFmtId="3" fontId="25" fillId="0" borderId="12" xfId="0" applyNumberFormat="1" applyFont="1" applyBorder="1"/>
    <xf numFmtId="165" fontId="25" fillId="0" borderId="89" xfId="0" applyNumberFormat="1" applyFont="1" applyBorder="1"/>
    <xf numFmtId="165" fontId="25" fillId="0" borderId="12" xfId="0" applyNumberFormat="1" applyFont="1" applyBorder="1"/>
    <xf numFmtId="165" fontId="25" fillId="0" borderId="90" xfId="0" applyNumberFormat="1" applyFont="1" applyBorder="1"/>
    <xf numFmtId="165" fontId="25" fillId="0" borderId="10" xfId="0" applyNumberFormat="1" applyFont="1" applyBorder="1"/>
    <xf numFmtId="165" fontId="25" fillId="0" borderId="91" xfId="0" applyNumberFormat="1" applyFont="1" applyBorder="1"/>
    <xf numFmtId="165" fontId="25" fillId="0" borderId="92" xfId="0" applyNumberFormat="1" applyFont="1" applyBorder="1"/>
    <xf numFmtId="0" fontId="25" fillId="0" borderId="93" xfId="0" applyFont="1" applyBorder="1"/>
    <xf numFmtId="3" fontId="25" fillId="0" borderId="94" xfId="0" applyNumberFormat="1" applyFont="1" applyBorder="1"/>
    <xf numFmtId="165" fontId="25" fillId="0" borderId="95" xfId="0" applyNumberFormat="1" applyFont="1" applyBorder="1"/>
    <xf numFmtId="165" fontId="25" fillId="0" borderId="94" xfId="0" applyNumberFormat="1" applyFont="1" applyBorder="1"/>
    <xf numFmtId="165" fontId="25" fillId="0" borderId="96" xfId="0" applyNumberFormat="1" applyFont="1" applyBorder="1"/>
    <xf numFmtId="165" fontId="25" fillId="0" borderId="97" xfId="0" applyNumberFormat="1" applyFont="1" applyBorder="1"/>
    <xf numFmtId="165" fontId="25" fillId="0" borderId="98" xfId="0" applyNumberFormat="1" applyFont="1" applyBorder="1"/>
    <xf numFmtId="165" fontId="25" fillId="0" borderId="99" xfId="0" applyNumberFormat="1" applyFont="1" applyBorder="1"/>
    <xf numFmtId="0" fontId="24" fillId="0" borderId="100" xfId="0" applyFont="1" applyBorder="1" applyAlignment="1">
      <alignment horizontal="left" indent="1"/>
    </xf>
    <xf numFmtId="3" fontId="24" fillId="0" borderId="5" xfId="0" applyNumberFormat="1" applyFont="1" applyBorder="1"/>
    <xf numFmtId="165" fontId="24" fillId="0" borderId="6" xfId="0" applyNumberFormat="1" applyFont="1" applyBorder="1"/>
    <xf numFmtId="165" fontId="24" fillId="0" borderId="5" xfId="0" applyNumberFormat="1" applyFont="1" applyBorder="1"/>
    <xf numFmtId="164" fontId="24" fillId="0" borderId="6" xfId="0" applyNumberFormat="1" applyFont="1" applyBorder="1"/>
    <xf numFmtId="165" fontId="24" fillId="0" borderId="9" xfId="0" applyNumberFormat="1" applyFont="1" applyBorder="1"/>
    <xf numFmtId="165" fontId="24" fillId="0" borderId="13" xfId="0" applyNumberFormat="1" applyFont="1" applyBorder="1"/>
    <xf numFmtId="165" fontId="24" fillId="0" borderId="0" xfId="0" applyNumberFormat="1" applyFont="1"/>
    <xf numFmtId="164" fontId="24" fillId="0" borderId="13" xfId="0" applyNumberFormat="1" applyFont="1" applyBorder="1"/>
    <xf numFmtId="164" fontId="24" fillId="0" borderId="101" xfId="0" applyNumberFormat="1" applyFont="1" applyBorder="1"/>
    <xf numFmtId="165" fontId="24" fillId="0" borderId="101" xfId="0" applyNumberFormat="1" applyFont="1" applyBorder="1"/>
    <xf numFmtId="164" fontId="24" fillId="0" borderId="0" xfId="0" applyNumberFormat="1" applyFont="1"/>
    <xf numFmtId="164" fontId="24" fillId="0" borderId="5" xfId="0" applyNumberFormat="1" applyFont="1" applyBorder="1"/>
    <xf numFmtId="0" fontId="24" fillId="0" borderId="102" xfId="0" applyFont="1" applyBorder="1" applyAlignment="1">
      <alignment horizontal="left" indent="1"/>
    </xf>
    <xf numFmtId="3" fontId="24" fillId="0" borderId="103" xfId="0" applyNumberFormat="1" applyFont="1" applyBorder="1"/>
    <xf numFmtId="165" fontId="24" fillId="0" borderId="8" xfId="0" applyNumberFormat="1" applyFont="1" applyBorder="1"/>
    <xf numFmtId="165" fontId="24" fillId="0" borderId="103" xfId="0" applyNumberFormat="1" applyFont="1" applyBorder="1"/>
    <xf numFmtId="165" fontId="24" fillId="0" borderId="104" xfId="0" applyNumberFormat="1" applyFont="1" applyBorder="1"/>
    <xf numFmtId="165" fontId="24" fillId="0" borderId="105" xfId="0" applyNumberFormat="1" applyFont="1" applyBorder="1"/>
    <xf numFmtId="164" fontId="24" fillId="0" borderId="7" xfId="0" applyNumberFormat="1" applyFont="1" applyBorder="1"/>
    <xf numFmtId="164" fontId="24" fillId="0" borderId="105" xfId="0" applyNumberFormat="1" applyFont="1" applyBorder="1"/>
    <xf numFmtId="164" fontId="24" fillId="0" borderId="106" xfId="0" applyNumberFormat="1" applyFont="1" applyBorder="1"/>
    <xf numFmtId="0" fontId="25" fillId="0" borderId="107" xfId="0" applyFont="1" applyBorder="1"/>
    <xf numFmtId="3" fontId="25" fillId="0" borderId="108" xfId="0" applyNumberFormat="1" applyFont="1" applyBorder="1"/>
    <xf numFmtId="165" fontId="25" fillId="0" borderId="109" xfId="0" applyNumberFormat="1" applyFont="1" applyBorder="1"/>
    <xf numFmtId="165" fontId="25" fillId="0" borderId="108" xfId="0" applyNumberFormat="1" applyFont="1" applyBorder="1"/>
    <xf numFmtId="165" fontId="25" fillId="0" borderId="110" xfId="0" applyNumberFormat="1" applyFont="1" applyBorder="1"/>
    <xf numFmtId="165" fontId="25" fillId="0" borderId="111" xfId="0" applyNumberFormat="1" applyFont="1" applyBorder="1"/>
    <xf numFmtId="165" fontId="25" fillId="0" borderId="112" xfId="0" applyNumberFormat="1" applyFont="1" applyBorder="1"/>
    <xf numFmtId="165" fontId="25" fillId="0" borderId="113" xfId="0" applyNumberFormat="1" applyFont="1" applyBorder="1"/>
    <xf numFmtId="164" fontId="24" fillId="0" borderId="9" xfId="0" applyNumberFormat="1" applyFont="1" applyBorder="1"/>
    <xf numFmtId="164" fontId="25" fillId="0" borderId="92" xfId="0" applyNumberFormat="1" applyFont="1" applyBorder="1"/>
    <xf numFmtId="164" fontId="25" fillId="0" borderId="91" xfId="0" applyNumberFormat="1" applyFont="1" applyBorder="1"/>
    <xf numFmtId="164" fontId="25" fillId="0" borderId="10" xfId="0" applyNumberFormat="1" applyFont="1" applyBorder="1"/>
    <xf numFmtId="164" fontId="25" fillId="0" borderId="89" xfId="0" applyNumberFormat="1" applyFont="1" applyBorder="1"/>
    <xf numFmtId="165" fontId="24" fillId="0" borderId="118" xfId="0" applyNumberFormat="1" applyFont="1" applyBorder="1"/>
    <xf numFmtId="164" fontId="24" fillId="0" borderId="76" xfId="0" applyNumberFormat="1" applyFont="1" applyBorder="1"/>
    <xf numFmtId="164" fontId="24" fillId="0" borderId="118" xfId="0" applyNumberFormat="1" applyFont="1" applyBorder="1"/>
    <xf numFmtId="164" fontId="24" fillId="0" borderId="119" xfId="0" applyNumberFormat="1" applyFont="1" applyBorder="1"/>
    <xf numFmtId="0" fontId="0" fillId="0" borderId="0" xfId="0" applyAlignment="1">
      <alignment horizontal="left" vertical="top"/>
    </xf>
    <xf numFmtId="0" fontId="9" fillId="0" borderId="0" xfId="0" applyFont="1" applyAlignment="1">
      <alignment horizontal="left" vertical="top"/>
    </xf>
    <xf numFmtId="0" fontId="26" fillId="6" borderId="0" xfId="0" applyFont="1" applyFill="1"/>
    <xf numFmtId="0" fontId="9" fillId="0" borderId="20" xfId="0" applyFont="1" applyBorder="1" applyAlignment="1">
      <alignment vertical="top" wrapText="1"/>
    </xf>
    <xf numFmtId="0" fontId="9" fillId="0" borderId="0" xfId="0" applyFont="1" applyAlignment="1">
      <alignment vertical="top" wrapText="1"/>
    </xf>
    <xf numFmtId="0" fontId="11" fillId="0" borderId="0" xfId="0" applyFont="1" applyAlignment="1">
      <alignment horizontal="left" vertical="top"/>
    </xf>
    <xf numFmtId="0" fontId="10" fillId="0" borderId="35" xfId="0" applyFont="1" applyBorder="1" applyAlignment="1">
      <alignment vertical="top" wrapText="1"/>
    </xf>
    <xf numFmtId="3" fontId="11" fillId="0" borderId="36" xfId="0" applyNumberFormat="1" applyFont="1" applyBorder="1" applyAlignment="1">
      <alignment vertical="top" wrapText="1"/>
    </xf>
    <xf numFmtId="165" fontId="11" fillId="0" borderId="37" xfId="0" applyNumberFormat="1" applyFont="1" applyBorder="1" applyAlignment="1">
      <alignment vertical="top" wrapText="1"/>
    </xf>
    <xf numFmtId="165" fontId="11" fillId="0" borderId="36" xfId="0" applyNumberFormat="1" applyFont="1" applyBorder="1" applyAlignment="1">
      <alignment vertical="top" wrapText="1"/>
    </xf>
    <xf numFmtId="165" fontId="11" fillId="0" borderId="120" xfId="0" applyNumberFormat="1" applyFont="1" applyBorder="1" applyAlignment="1">
      <alignment vertical="top" wrapText="1"/>
    </xf>
    <xf numFmtId="165" fontId="11" fillId="0" borderId="121" xfId="0" applyNumberFormat="1" applyFont="1" applyBorder="1" applyAlignment="1">
      <alignment vertical="top" wrapText="1"/>
    </xf>
    <xf numFmtId="0" fontId="10" fillId="0" borderId="43" xfId="0" applyFont="1" applyBorder="1" applyAlignment="1">
      <alignment vertical="top" wrapText="1"/>
    </xf>
    <xf numFmtId="3" fontId="11" fillId="0" borderId="31" xfId="0" applyNumberFormat="1" applyFont="1" applyBorder="1" applyAlignment="1">
      <alignment vertical="top" wrapText="1"/>
    </xf>
    <xf numFmtId="165" fontId="11" fillId="0" borderId="44" xfId="0" applyNumberFormat="1" applyFont="1" applyBorder="1" applyAlignment="1">
      <alignment vertical="top" wrapText="1"/>
    </xf>
    <xf numFmtId="165" fontId="11" fillId="0" borderId="31" xfId="0" applyNumberFormat="1" applyFont="1" applyBorder="1" applyAlignment="1">
      <alignment vertical="top" wrapText="1"/>
    </xf>
    <xf numFmtId="165" fontId="11" fillId="0" borderId="47" xfId="0" applyNumberFormat="1" applyFont="1" applyBorder="1" applyAlignment="1">
      <alignment vertical="top" wrapText="1"/>
    </xf>
    <xf numFmtId="165" fontId="11" fillId="0" borderId="33" xfId="0" applyNumberFormat="1" applyFont="1" applyBorder="1" applyAlignment="1">
      <alignment vertical="top" wrapText="1"/>
    </xf>
    <xf numFmtId="0" fontId="10" fillId="0" borderId="48" xfId="0" applyFont="1" applyBorder="1" applyAlignment="1">
      <alignment vertical="top" wrapText="1"/>
    </xf>
    <xf numFmtId="1" fontId="11" fillId="0" borderId="49" xfId="0" applyNumberFormat="1" applyFont="1" applyBorder="1" applyAlignment="1">
      <alignment vertical="top" wrapText="1"/>
    </xf>
    <xf numFmtId="165" fontId="11" fillId="0" borderId="50" xfId="0" applyNumberFormat="1" applyFont="1" applyBorder="1" applyAlignment="1">
      <alignment vertical="top" wrapText="1"/>
    </xf>
    <xf numFmtId="165" fontId="11" fillId="0" borderId="49" xfId="0" applyNumberFormat="1" applyFont="1" applyBorder="1" applyAlignment="1">
      <alignment vertical="top" wrapText="1"/>
    </xf>
    <xf numFmtId="165" fontId="11" fillId="0" borderId="54" xfId="0" applyNumberFormat="1" applyFont="1" applyBorder="1" applyAlignment="1">
      <alignment vertical="top" wrapText="1"/>
    </xf>
    <xf numFmtId="165" fontId="11" fillId="0" borderId="55" xfId="0" applyNumberFormat="1" applyFont="1" applyBorder="1" applyAlignment="1">
      <alignment vertical="top" wrapText="1"/>
    </xf>
    <xf numFmtId="0" fontId="6" fillId="0" borderId="18" xfId="0" applyFont="1" applyBorder="1" applyAlignment="1">
      <alignment horizontal="left" vertical="top" wrapText="1" indent="1"/>
    </xf>
    <xf numFmtId="1" fontId="9" fillId="0" borderId="51" xfId="0" applyNumberFormat="1" applyFont="1" applyBorder="1" applyAlignment="1">
      <alignment vertical="top" wrapText="1"/>
    </xf>
    <xf numFmtId="165" fontId="9" fillId="0" borderId="56" xfId="0" applyNumberFormat="1" applyFont="1" applyBorder="1" applyAlignment="1">
      <alignment vertical="top" wrapText="1"/>
    </xf>
    <xf numFmtId="165" fontId="9" fillId="0" borderId="51" xfId="0" applyNumberFormat="1" applyFont="1" applyBorder="1" applyAlignment="1">
      <alignment vertical="top" wrapText="1"/>
    </xf>
    <xf numFmtId="165" fontId="9" fillId="0" borderId="20" xfId="0" applyNumberFormat="1" applyFont="1" applyBorder="1" applyAlignment="1">
      <alignment vertical="top" wrapText="1"/>
    </xf>
    <xf numFmtId="165" fontId="9" fillId="0" borderId="57" xfId="0" applyNumberFormat="1" applyFont="1" applyBorder="1" applyAlignment="1">
      <alignment vertical="top" wrapText="1"/>
    </xf>
    <xf numFmtId="0" fontId="6" fillId="0" borderId="43" xfId="0" applyFont="1" applyBorder="1" applyAlignment="1">
      <alignment horizontal="left" vertical="top" wrapText="1" indent="1"/>
    </xf>
    <xf numFmtId="1" fontId="9" fillId="0" borderId="31" xfId="0" applyNumberFormat="1" applyFont="1" applyBorder="1" applyAlignment="1">
      <alignment vertical="top" wrapText="1"/>
    </xf>
    <xf numFmtId="165" fontId="9" fillId="0" borderId="44" xfId="0" applyNumberFormat="1" applyFont="1" applyBorder="1" applyAlignment="1">
      <alignment vertical="top" wrapText="1"/>
    </xf>
    <xf numFmtId="165" fontId="9" fillId="0" borderId="31" xfId="0" applyNumberFormat="1" applyFont="1" applyBorder="1" applyAlignment="1">
      <alignment vertical="top" wrapText="1"/>
    </xf>
    <xf numFmtId="165" fontId="9" fillId="0" borderId="47" xfId="0" applyNumberFormat="1" applyFont="1" applyBorder="1" applyAlignment="1">
      <alignment vertical="top" wrapText="1"/>
    </xf>
    <xf numFmtId="165" fontId="9" fillId="0" borderId="33" xfId="0" applyNumberFormat="1" applyFont="1" applyBorder="1" applyAlignment="1">
      <alignment vertical="top" wrapText="1"/>
    </xf>
    <xf numFmtId="0" fontId="6" fillId="0" borderId="28" xfId="0" applyFont="1" applyBorder="1" applyAlignment="1">
      <alignment horizontal="left" vertical="top" wrapText="1" indent="1"/>
    </xf>
    <xf numFmtId="1" fontId="9" fillId="0" borderId="67" xfId="0" applyNumberFormat="1" applyFont="1" applyBorder="1" applyAlignment="1">
      <alignment vertical="top" wrapText="1"/>
    </xf>
    <xf numFmtId="165" fontId="9" fillId="0" borderId="68" xfId="0" applyNumberFormat="1" applyFont="1" applyBorder="1" applyAlignment="1">
      <alignment vertical="top" wrapText="1"/>
    </xf>
    <xf numFmtId="165" fontId="9" fillId="0" borderId="67" xfId="0" applyNumberFormat="1" applyFont="1" applyBorder="1" applyAlignment="1">
      <alignment vertical="top" wrapText="1"/>
    </xf>
    <xf numFmtId="165" fontId="9" fillId="0" borderId="70" xfId="0" applyNumberFormat="1" applyFont="1" applyBorder="1" applyAlignment="1">
      <alignment vertical="top" wrapText="1"/>
    </xf>
    <xf numFmtId="165" fontId="9" fillId="0" borderId="71" xfId="0" applyNumberFormat="1" applyFont="1" applyBorder="1" applyAlignment="1">
      <alignment vertical="top" wrapText="1"/>
    </xf>
    <xf numFmtId="0" fontId="10" fillId="0" borderId="122" xfId="0" applyFont="1" applyBorder="1" applyAlignment="1">
      <alignment vertical="top" wrapText="1"/>
    </xf>
    <xf numFmtId="1" fontId="11" fillId="0" borderId="123" xfId="0" applyNumberFormat="1" applyFont="1" applyBorder="1" applyAlignment="1">
      <alignment vertical="top" wrapText="1"/>
    </xf>
    <xf numFmtId="165" fontId="11" fillId="0" borderId="124" xfId="0" applyNumberFormat="1" applyFont="1" applyBorder="1" applyAlignment="1">
      <alignment vertical="top" wrapText="1"/>
    </xf>
    <xf numFmtId="165" fontId="11" fillId="0" borderId="123" xfId="0" applyNumberFormat="1" applyFont="1" applyBorder="1" applyAlignment="1">
      <alignment vertical="top" wrapText="1"/>
    </xf>
    <xf numFmtId="165" fontId="11" fillId="0" borderId="125" xfId="0" applyNumberFormat="1" applyFont="1" applyBorder="1" applyAlignment="1">
      <alignment vertical="top" wrapText="1"/>
    </xf>
    <xf numFmtId="165" fontId="11" fillId="0" borderId="126" xfId="0" applyNumberFormat="1" applyFont="1" applyBorder="1" applyAlignment="1">
      <alignment vertical="top" wrapText="1"/>
    </xf>
    <xf numFmtId="0" fontId="10" fillId="0" borderId="127" xfId="0" applyFont="1" applyBorder="1" applyAlignment="1">
      <alignment vertical="top" wrapText="1"/>
    </xf>
    <xf numFmtId="1" fontId="11" fillId="0" borderId="128" xfId="0" applyNumberFormat="1" applyFont="1" applyBorder="1" applyAlignment="1">
      <alignment vertical="top" wrapText="1"/>
    </xf>
    <xf numFmtId="165" fontId="11" fillId="0" borderId="129" xfId="0" applyNumberFormat="1" applyFont="1" applyBorder="1" applyAlignment="1">
      <alignment vertical="top" wrapText="1"/>
    </xf>
    <xf numFmtId="165" fontId="11" fillId="0" borderId="128" xfId="0" applyNumberFormat="1" applyFont="1" applyBorder="1" applyAlignment="1">
      <alignment vertical="top" wrapText="1"/>
    </xf>
    <xf numFmtId="165" fontId="11" fillId="0" borderId="130" xfId="0" applyNumberFormat="1" applyFont="1" applyBorder="1" applyAlignment="1">
      <alignment vertical="top" wrapText="1"/>
    </xf>
    <xf numFmtId="165" fontId="11" fillId="0" borderId="131" xfId="0" applyNumberFormat="1" applyFont="1" applyBorder="1" applyAlignment="1">
      <alignment vertical="top" wrapText="1"/>
    </xf>
    <xf numFmtId="0" fontId="6" fillId="0" borderId="35" xfId="0" applyFont="1" applyBorder="1" applyAlignment="1">
      <alignment horizontal="left" vertical="top" wrapText="1" indent="1"/>
    </xf>
    <xf numFmtId="1" fontId="9" fillId="0" borderId="61" xfId="0" applyNumberFormat="1" applyFont="1" applyBorder="1" applyAlignment="1">
      <alignment vertical="top" wrapText="1"/>
    </xf>
    <xf numFmtId="165" fontId="9" fillId="0" borderId="62" xfId="0" applyNumberFormat="1" applyFont="1" applyBorder="1" applyAlignment="1">
      <alignment vertical="top" wrapText="1"/>
    </xf>
    <xf numFmtId="165" fontId="9" fillId="0" borderId="61" xfId="0" applyNumberFormat="1" applyFont="1" applyBorder="1" applyAlignment="1">
      <alignment vertical="top" wrapText="1"/>
    </xf>
    <xf numFmtId="165" fontId="9" fillId="0" borderId="65" xfId="0" applyNumberFormat="1" applyFont="1" applyBorder="1" applyAlignment="1">
      <alignment vertical="top" wrapText="1"/>
    </xf>
    <xf numFmtId="165" fontId="9" fillId="0" borderId="66" xfId="0" applyNumberFormat="1" applyFont="1" applyBorder="1" applyAlignment="1">
      <alignment vertical="top" wrapText="1"/>
    </xf>
    <xf numFmtId="1" fontId="11" fillId="0" borderId="31" xfId="0" applyNumberFormat="1" applyFont="1" applyBorder="1" applyAlignment="1">
      <alignment vertical="top" wrapText="1"/>
    </xf>
    <xf numFmtId="165" fontId="9" fillId="0" borderId="73" xfId="0" applyNumberFormat="1" applyFont="1" applyBorder="1" applyAlignment="1">
      <alignment vertical="top" wrapText="1"/>
    </xf>
    <xf numFmtId="165" fontId="9" fillId="0" borderId="77" xfId="0" applyNumberFormat="1" applyFont="1" applyBorder="1" applyAlignment="1">
      <alignment vertical="top" wrapText="1"/>
    </xf>
    <xf numFmtId="165" fontId="9" fillId="0" borderId="78" xfId="0" applyNumberFormat="1" applyFont="1" applyBorder="1" applyAlignment="1">
      <alignment vertical="top" wrapText="1"/>
    </xf>
    <xf numFmtId="0" fontId="10" fillId="0" borderId="35" xfId="1" applyFont="1" applyBorder="1" applyAlignment="1">
      <alignment vertical="center" wrapText="1"/>
    </xf>
    <xf numFmtId="3" fontId="11" fillId="0" borderId="36" xfId="1" applyNumberFormat="1" applyFont="1" applyBorder="1" applyAlignment="1">
      <alignment vertical="center" wrapText="1"/>
    </xf>
    <xf numFmtId="165" fontId="11" fillId="0" borderId="37" xfId="1" applyNumberFormat="1" applyFont="1" applyBorder="1" applyAlignment="1">
      <alignment vertical="center" wrapText="1"/>
    </xf>
    <xf numFmtId="165" fontId="11" fillId="0" borderId="36" xfId="1" applyNumberFormat="1" applyFont="1" applyBorder="1" applyAlignment="1">
      <alignment vertical="center" wrapText="1"/>
    </xf>
    <xf numFmtId="165" fontId="11" fillId="0" borderId="38" xfId="1" applyNumberFormat="1" applyFont="1" applyBorder="1" applyAlignment="1">
      <alignment vertical="center" wrapText="1"/>
    </xf>
    <xf numFmtId="165" fontId="11" fillId="0" borderId="39" xfId="1" applyNumberFormat="1" applyFont="1" applyBorder="1" applyAlignment="1">
      <alignment vertical="center" wrapText="1"/>
    </xf>
    <xf numFmtId="165" fontId="11" fillId="0" borderId="40" xfId="1" applyNumberFormat="1" applyFont="1" applyBorder="1" applyAlignment="1">
      <alignment vertical="center" wrapText="1"/>
    </xf>
    <xf numFmtId="165" fontId="11" fillId="0" borderId="41" xfId="1" applyNumberFormat="1" applyFont="1" applyBorder="1" applyAlignment="1">
      <alignment vertical="center" wrapText="1"/>
    </xf>
    <xf numFmtId="165" fontId="11" fillId="0" borderId="42" xfId="1" applyNumberFormat="1" applyFont="1" applyBorder="1" applyAlignment="1">
      <alignment vertical="center" wrapText="1"/>
    </xf>
    <xf numFmtId="0" fontId="22" fillId="0" borderId="0" xfId="4" applyAlignment="1">
      <alignment vertical="center"/>
    </xf>
    <xf numFmtId="0" fontId="10" fillId="0" borderId="43" xfId="1" applyFont="1" applyBorder="1" applyAlignment="1">
      <alignment vertical="center" wrapText="1"/>
    </xf>
    <xf numFmtId="3" fontId="11" fillId="0" borderId="31" xfId="1" applyNumberFormat="1" applyFont="1" applyBorder="1" applyAlignment="1">
      <alignment vertical="center" wrapText="1"/>
    </xf>
    <xf numFmtId="165" fontId="11" fillId="0" borderId="44" xfId="1" applyNumberFormat="1" applyFont="1" applyBorder="1" applyAlignment="1">
      <alignment vertical="center" wrapText="1"/>
    </xf>
    <xf numFmtId="165" fontId="11" fillId="0" borderId="45" xfId="1" applyNumberFormat="1" applyFont="1" applyBorder="1" applyAlignment="1">
      <alignment vertical="center" wrapText="1"/>
    </xf>
    <xf numFmtId="165" fontId="11" fillId="0" borderId="46" xfId="1" applyNumberFormat="1" applyFont="1" applyBorder="1" applyAlignment="1">
      <alignment vertical="center" wrapText="1"/>
    </xf>
    <xf numFmtId="165" fontId="11" fillId="0" borderId="0" xfId="1" applyNumberFormat="1" applyFont="1" applyAlignment="1">
      <alignment vertical="center" wrapText="1"/>
    </xf>
    <xf numFmtId="165" fontId="11" fillId="0" borderId="31" xfId="1" applyNumberFormat="1" applyFont="1" applyBorder="1" applyAlignment="1">
      <alignment vertical="center" wrapText="1"/>
    </xf>
    <xf numFmtId="165" fontId="11" fillId="0" borderId="47" xfId="1" applyNumberFormat="1" applyFont="1" applyBorder="1" applyAlignment="1">
      <alignment vertical="center" wrapText="1"/>
    </xf>
    <xf numFmtId="165" fontId="11" fillId="0" borderId="33" xfId="1" applyNumberFormat="1" applyFont="1" applyBorder="1" applyAlignment="1">
      <alignment vertical="center" wrapText="1"/>
    </xf>
    <xf numFmtId="0" fontId="6" fillId="0" borderId="18" xfId="1" applyFont="1" applyBorder="1" applyAlignment="1">
      <alignment horizontal="left" vertical="top" wrapText="1" indent="1"/>
    </xf>
    <xf numFmtId="0" fontId="6" fillId="0" borderId="43" xfId="1" applyFont="1" applyBorder="1" applyAlignment="1">
      <alignment horizontal="left" vertical="top" wrapText="1" indent="1"/>
    </xf>
    <xf numFmtId="0" fontId="6" fillId="0" borderId="28" xfId="1" applyFont="1" applyBorder="1" applyAlignment="1">
      <alignment horizontal="left" vertical="top" wrapText="1" indent="1"/>
    </xf>
    <xf numFmtId="0" fontId="10" fillId="0" borderId="127" xfId="1" applyFont="1" applyBorder="1" applyAlignment="1">
      <alignment vertical="top" wrapText="1"/>
    </xf>
    <xf numFmtId="1" fontId="11" fillId="0" borderId="128" xfId="1" applyNumberFormat="1" applyFont="1" applyBorder="1" applyAlignment="1">
      <alignment vertical="top" wrapText="1"/>
    </xf>
    <xf numFmtId="165" fontId="11" fillId="0" borderId="129" xfId="1" applyNumberFormat="1" applyFont="1" applyBorder="1" applyAlignment="1">
      <alignment vertical="top" wrapText="1"/>
    </xf>
    <xf numFmtId="165" fontId="11" fillId="0" borderId="128" xfId="1" applyNumberFormat="1" applyFont="1" applyBorder="1" applyAlignment="1">
      <alignment vertical="top" wrapText="1"/>
    </xf>
    <xf numFmtId="165" fontId="11" fillId="0" borderId="132" xfId="1" applyNumberFormat="1" applyFont="1" applyBorder="1" applyAlignment="1">
      <alignment vertical="top" wrapText="1"/>
    </xf>
    <xf numFmtId="165" fontId="11" fillId="0" borderId="133" xfId="1" applyNumberFormat="1" applyFont="1" applyBorder="1" applyAlignment="1">
      <alignment vertical="top" wrapText="1"/>
    </xf>
    <xf numFmtId="165" fontId="11" fillId="0" borderId="130" xfId="1" applyNumberFormat="1" applyFont="1" applyBorder="1" applyAlignment="1">
      <alignment vertical="top" wrapText="1"/>
    </xf>
    <xf numFmtId="165" fontId="11" fillId="0" borderId="131" xfId="1" applyNumberFormat="1" applyFont="1" applyBorder="1" applyAlignment="1">
      <alignment vertical="top" wrapText="1"/>
    </xf>
    <xf numFmtId="0" fontId="6" fillId="0" borderId="35" xfId="1" applyFont="1" applyBorder="1" applyAlignment="1">
      <alignment horizontal="left" vertical="top" wrapText="1" indent="1"/>
    </xf>
    <xf numFmtId="0" fontId="6" fillId="0" borderId="72" xfId="1" applyFont="1" applyBorder="1" applyAlignment="1">
      <alignment horizontal="left" vertical="top" wrapText="1" indent="1"/>
    </xf>
    <xf numFmtId="0" fontId="10" fillId="0" borderId="134" xfId="1" applyFont="1" applyBorder="1" applyAlignment="1">
      <alignment vertical="top" wrapText="1"/>
    </xf>
    <xf numFmtId="1" fontId="11" fillId="0" borderId="135" xfId="1" applyNumberFormat="1" applyFont="1" applyBorder="1" applyAlignment="1">
      <alignment vertical="top" wrapText="1"/>
    </xf>
    <xf numFmtId="165" fontId="11" fillId="0" borderId="136" xfId="1" applyNumberFormat="1" applyFont="1" applyBorder="1" applyAlignment="1">
      <alignment vertical="top" wrapText="1"/>
    </xf>
    <xf numFmtId="165" fontId="11" fillId="0" borderId="135" xfId="1" applyNumberFormat="1" applyFont="1" applyBorder="1" applyAlignment="1">
      <alignment vertical="top" wrapText="1"/>
    </xf>
    <xf numFmtId="165" fontId="11" fillId="0" borderId="137" xfId="1" applyNumberFormat="1" applyFont="1" applyBorder="1" applyAlignment="1">
      <alignment vertical="top" wrapText="1"/>
    </xf>
    <xf numFmtId="165" fontId="11" fillId="0" borderId="138" xfId="1" applyNumberFormat="1" applyFont="1" applyBorder="1" applyAlignment="1">
      <alignment vertical="top" wrapText="1"/>
    </xf>
    <xf numFmtId="165" fontId="11" fillId="0" borderId="139" xfId="1" applyNumberFormat="1" applyFont="1" applyBorder="1" applyAlignment="1">
      <alignment vertical="top" wrapText="1"/>
    </xf>
    <xf numFmtId="165" fontId="11" fillId="0" borderId="140" xfId="1" applyNumberFormat="1" applyFont="1" applyBorder="1" applyAlignment="1">
      <alignment vertical="top" wrapText="1"/>
    </xf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0" fontId="0" fillId="7" borderId="0" xfId="0" applyFill="1"/>
    <xf numFmtId="0" fontId="12" fillId="0" borderId="0" xfId="1" applyFont="1" applyFill="1" applyAlignment="1">
      <alignment horizontal="left"/>
    </xf>
    <xf numFmtId="0" fontId="1" fillId="0" borderId="0" xfId="1" applyFill="1"/>
    <xf numFmtId="0" fontId="13" fillId="0" borderId="0" xfId="1" applyFont="1" applyFill="1" applyAlignment="1">
      <alignment horizontal="left"/>
    </xf>
    <xf numFmtId="0" fontId="14" fillId="0" borderId="0" xfId="1" applyFont="1" applyFill="1"/>
    <xf numFmtId="0" fontId="24" fillId="0" borderId="0" xfId="0" applyFont="1" applyFill="1"/>
    <xf numFmtId="0" fontId="24" fillId="0" borderId="100" xfId="0" applyFont="1" applyFill="1" applyBorder="1" applyAlignment="1">
      <alignment horizontal="left" indent="1"/>
    </xf>
    <xf numFmtId="3" fontId="24" fillId="0" borderId="5" xfId="0" applyNumberFormat="1" applyFont="1" applyFill="1" applyBorder="1"/>
    <xf numFmtId="165" fontId="24" fillId="0" borderId="6" xfId="0" applyNumberFormat="1" applyFont="1" applyFill="1" applyBorder="1"/>
    <xf numFmtId="165" fontId="24" fillId="0" borderId="5" xfId="0" applyNumberFormat="1" applyFont="1" applyFill="1" applyBorder="1"/>
    <xf numFmtId="164" fontId="24" fillId="0" borderId="9" xfId="0" applyNumberFormat="1" applyFont="1" applyFill="1" applyBorder="1"/>
    <xf numFmtId="0" fontId="24" fillId="0" borderId="114" xfId="0" applyFont="1" applyFill="1" applyBorder="1" applyAlignment="1">
      <alignment horizontal="left" indent="1"/>
    </xf>
    <xf numFmtId="3" fontId="24" fillId="0" borderId="115" xfId="0" applyNumberFormat="1" applyFont="1" applyFill="1" applyBorder="1"/>
    <xf numFmtId="165" fontId="24" fillId="0" borderId="116" xfId="0" applyNumberFormat="1" applyFont="1" applyFill="1" applyBorder="1"/>
    <xf numFmtId="165" fontId="24" fillId="0" borderId="115" xfId="0" applyNumberFormat="1" applyFont="1" applyFill="1" applyBorder="1"/>
    <xf numFmtId="165" fontId="24" fillId="0" borderId="117" xfId="0" applyNumberFormat="1" applyFont="1" applyFill="1" applyBorder="1"/>
    <xf numFmtId="0" fontId="0" fillId="0" borderId="0" xfId="0" applyFill="1" applyAlignment="1">
      <alignment horizontal="left" vertical="top"/>
    </xf>
    <xf numFmtId="0" fontId="6" fillId="0" borderId="18" xfId="0" applyFont="1" applyFill="1" applyBorder="1" applyAlignment="1">
      <alignment horizontal="left" vertical="top" wrapText="1" indent="1"/>
    </xf>
    <xf numFmtId="1" fontId="9" fillId="0" borderId="51" xfId="0" applyNumberFormat="1" applyFont="1" applyFill="1" applyBorder="1" applyAlignment="1">
      <alignment vertical="top" wrapText="1"/>
    </xf>
    <xf numFmtId="165" fontId="9" fillId="0" borderId="56" xfId="0" applyNumberFormat="1" applyFont="1" applyFill="1" applyBorder="1" applyAlignment="1">
      <alignment vertical="top" wrapText="1"/>
    </xf>
    <xf numFmtId="165" fontId="9" fillId="0" borderId="51" xfId="0" applyNumberFormat="1" applyFont="1" applyFill="1" applyBorder="1" applyAlignment="1">
      <alignment vertical="top" wrapText="1"/>
    </xf>
    <xf numFmtId="0" fontId="6" fillId="0" borderId="72" xfId="0" applyFont="1" applyFill="1" applyBorder="1" applyAlignment="1">
      <alignment horizontal="left" vertical="top" wrapText="1" indent="1"/>
    </xf>
    <xf numFmtId="1" fontId="9" fillId="0" borderId="73" xfId="0" applyNumberFormat="1" applyFont="1" applyFill="1" applyBorder="1" applyAlignment="1">
      <alignment vertical="top" wrapText="1"/>
    </xf>
    <xf numFmtId="165" fontId="9" fillId="0" borderId="74" xfId="0" applyNumberFormat="1" applyFont="1" applyFill="1" applyBorder="1" applyAlignment="1">
      <alignment vertical="top" wrapText="1"/>
    </xf>
    <xf numFmtId="165" fontId="9" fillId="0" borderId="73" xfId="0" applyNumberFormat="1" applyFont="1" applyFill="1" applyBorder="1" applyAlignment="1">
      <alignment vertical="top" wrapText="1"/>
    </xf>
    <xf numFmtId="0" fontId="0" fillId="0" borderId="0" xfId="0" applyFill="1"/>
    <xf numFmtId="0" fontId="22" fillId="0" borderId="0" xfId="4" applyFill="1"/>
    <xf numFmtId="0" fontId="10" fillId="0" borderId="48" xfId="1" applyFont="1" applyFill="1" applyBorder="1" applyAlignment="1">
      <alignment vertical="top" wrapText="1"/>
    </xf>
    <xf numFmtId="1" fontId="11" fillId="0" borderId="49" xfId="1" applyNumberFormat="1" applyFont="1" applyFill="1" applyBorder="1" applyAlignment="1">
      <alignment vertical="top" wrapText="1"/>
    </xf>
    <xf numFmtId="165" fontId="11" fillId="0" borderId="50" xfId="1" applyNumberFormat="1" applyFont="1" applyFill="1" applyBorder="1" applyAlignment="1">
      <alignment vertical="top" wrapText="1"/>
    </xf>
    <xf numFmtId="165" fontId="11" fillId="0" borderId="49" xfId="1" applyNumberFormat="1" applyFont="1" applyFill="1" applyBorder="1" applyAlignment="1">
      <alignment vertical="top" wrapText="1"/>
    </xf>
    <xf numFmtId="165" fontId="11" fillId="0" borderId="60" xfId="1" applyNumberFormat="1" applyFont="1" applyFill="1" applyBorder="1" applyAlignment="1">
      <alignment vertical="top" wrapText="1"/>
    </xf>
    <xf numFmtId="165" fontId="11" fillId="0" borderId="53" xfId="1" applyNumberFormat="1" applyFont="1" applyFill="1" applyBorder="1" applyAlignment="1">
      <alignment vertical="top" wrapText="1"/>
    </xf>
    <xf numFmtId="0" fontId="6" fillId="0" borderId="72" xfId="1" applyFont="1" applyFill="1" applyBorder="1" applyAlignment="1">
      <alignment horizontal="left" vertical="top" wrapText="1" indent="1"/>
    </xf>
    <xf numFmtId="1" fontId="9" fillId="0" borderId="73" xfId="1" applyNumberFormat="1" applyFont="1" applyFill="1" applyBorder="1" applyAlignment="1">
      <alignment vertical="top" wrapText="1"/>
    </xf>
    <xf numFmtId="165" fontId="9" fillId="0" borderId="74" xfId="1" applyNumberFormat="1" applyFont="1" applyFill="1" applyBorder="1" applyAlignment="1">
      <alignment vertical="top" wrapText="1"/>
    </xf>
    <xf numFmtId="165" fontId="9" fillId="0" borderId="73" xfId="1" applyNumberFormat="1" applyFont="1" applyFill="1" applyBorder="1" applyAlignment="1">
      <alignment vertical="top" wrapText="1"/>
    </xf>
    <xf numFmtId="165" fontId="9" fillId="0" borderId="75" xfId="1" applyNumberFormat="1" applyFont="1" applyFill="1" applyBorder="1" applyAlignment="1">
      <alignment vertical="top" wrapText="1"/>
    </xf>
    <xf numFmtId="165" fontId="9" fillId="0" borderId="76" xfId="1" applyNumberFormat="1" applyFont="1" applyFill="1" applyBorder="1" applyAlignment="1">
      <alignment vertical="top" wrapText="1"/>
    </xf>
    <xf numFmtId="0" fontId="6" fillId="0" borderId="43" xfId="1" applyFont="1" applyFill="1" applyBorder="1" applyAlignment="1">
      <alignment horizontal="left" vertical="top" wrapText="1" indent="1"/>
    </xf>
    <xf numFmtId="1" fontId="9" fillId="0" borderId="31" xfId="1" applyNumberFormat="1" applyFont="1" applyFill="1" applyBorder="1" applyAlignment="1">
      <alignment vertical="top" wrapText="1"/>
    </xf>
    <xf numFmtId="165" fontId="9" fillId="0" borderId="44" xfId="1" applyNumberFormat="1" applyFont="1" applyFill="1" applyBorder="1" applyAlignment="1">
      <alignment vertical="top" wrapText="1"/>
    </xf>
    <xf numFmtId="165" fontId="9" fillId="0" borderId="31" xfId="1" applyNumberFormat="1" applyFont="1" applyFill="1" applyBorder="1" applyAlignment="1">
      <alignment vertical="top" wrapText="1"/>
    </xf>
    <xf numFmtId="165" fontId="9" fillId="0" borderId="58" xfId="1" applyNumberFormat="1" applyFont="1" applyFill="1" applyBorder="1" applyAlignment="1">
      <alignment vertical="top" wrapText="1"/>
    </xf>
    <xf numFmtId="165" fontId="9" fillId="0" borderId="59" xfId="1" applyNumberFormat="1" applyFont="1" applyFill="1" applyBorder="1" applyAlignment="1">
      <alignment vertical="top" wrapText="1"/>
    </xf>
    <xf numFmtId="0" fontId="10" fillId="0" borderId="18" xfId="1" applyFont="1" applyFill="1" applyBorder="1" applyAlignment="1">
      <alignment vertical="top" wrapText="1"/>
    </xf>
    <xf numFmtId="1" fontId="11" fillId="0" borderId="51" xfId="1" applyNumberFormat="1" applyFont="1" applyFill="1" applyBorder="1" applyAlignment="1">
      <alignment vertical="top" wrapText="1"/>
    </xf>
    <xf numFmtId="165" fontId="11" fillId="0" borderId="56" xfId="1" applyNumberFormat="1" applyFont="1" applyFill="1" applyBorder="1" applyAlignment="1">
      <alignment vertical="top" wrapText="1"/>
    </xf>
    <xf numFmtId="0" fontId="6" fillId="0" borderId="18" xfId="1" applyFont="1" applyFill="1" applyBorder="1" applyAlignment="1">
      <alignment horizontal="left" vertical="top" wrapText="1" indent="1"/>
    </xf>
    <xf numFmtId="1" fontId="9" fillId="0" borderId="51" xfId="1" applyNumberFormat="1" applyFont="1" applyFill="1" applyBorder="1" applyAlignment="1">
      <alignment vertical="top" wrapText="1"/>
    </xf>
    <xf numFmtId="165" fontId="9" fillId="0" borderId="56" xfId="1" applyNumberFormat="1" applyFont="1" applyFill="1" applyBorder="1" applyAlignment="1">
      <alignment vertical="top" wrapText="1"/>
    </xf>
    <xf numFmtId="0" fontId="16" fillId="5" borderId="79" xfId="3" applyFont="1" applyFill="1" applyBorder="1" applyAlignment="1">
      <alignment horizontal="left" vertical="top" wrapText="1"/>
    </xf>
    <xf numFmtId="0" fontId="16" fillId="5" borderId="80" xfId="3" applyFont="1" applyFill="1" applyBorder="1" applyAlignment="1">
      <alignment horizontal="left" vertical="top" wrapText="1"/>
    </xf>
    <xf numFmtId="0" fontId="15" fillId="0" borderId="79" xfId="3" applyBorder="1" applyAlignment="1">
      <alignment horizontal="left" vertical="top" wrapText="1"/>
    </xf>
    <xf numFmtId="0" fontId="15" fillId="0" borderId="80" xfId="3" applyBorder="1" applyAlignment="1">
      <alignment horizontal="left" vertical="top" wrapText="1"/>
    </xf>
    <xf numFmtId="0" fontId="20" fillId="0" borderId="79" xfId="3" applyFont="1" applyBorder="1" applyAlignment="1">
      <alignment horizontal="left" vertical="top" wrapText="1"/>
    </xf>
    <xf numFmtId="0" fontId="21" fillId="0" borderId="0" xfId="3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7" fillId="4" borderId="0" xfId="1" applyFont="1" applyFill="1" applyAlignment="1">
      <alignment horizontal="left" vertical="top" wrapText="1"/>
    </xf>
    <xf numFmtId="0" fontId="8" fillId="4" borderId="0" xfId="1" applyFont="1" applyFill="1" applyAlignment="1">
      <alignment horizontal="left" vertical="top" wrapText="1"/>
    </xf>
    <xf numFmtId="0" fontId="8" fillId="4" borderId="19" xfId="1" applyFont="1" applyFill="1" applyBorder="1" applyAlignment="1">
      <alignment horizontal="left" vertical="top" wrapText="1"/>
    </xf>
    <xf numFmtId="0" fontId="6" fillId="0" borderId="21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31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6" fillId="0" borderId="32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7" fillId="4" borderId="0" xfId="0" applyFont="1" applyFill="1" applyAlignment="1">
      <alignment horizontal="left" vertical="top" wrapText="1"/>
    </xf>
    <xf numFmtId="0" fontId="8" fillId="4" borderId="0" xfId="0" applyFont="1" applyFill="1" applyAlignment="1">
      <alignment horizontal="left" vertical="top" wrapText="1"/>
    </xf>
    <xf numFmtId="0" fontId="8" fillId="4" borderId="19" xfId="0" applyFont="1" applyFill="1" applyBorder="1" applyAlignment="1">
      <alignment horizontal="left" vertical="top" wrapText="1"/>
    </xf>
    <xf numFmtId="0" fontId="6" fillId="0" borderId="21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23" fillId="2" borderId="82" xfId="0" applyFont="1" applyFill="1" applyBorder="1" applyAlignment="1">
      <alignment horizontal="left"/>
    </xf>
    <xf numFmtId="0" fontId="23" fillId="2" borderId="3" xfId="0" applyFont="1" applyFill="1" applyBorder="1" applyAlignment="1">
      <alignment horizontal="left"/>
    </xf>
    <xf numFmtId="0" fontId="23" fillId="2" borderId="4" xfId="0" applyFont="1" applyFill="1" applyBorder="1" applyAlignment="1">
      <alignment horizontal="left"/>
    </xf>
  </cellXfs>
  <cellStyles count="5">
    <cellStyle name="Normal" xfId="0" builtinId="0"/>
    <cellStyle name="Normal 2" xfId="1" xr:uid="{30480E6B-CB30-411F-8966-F215D545AEC7}"/>
    <cellStyle name="Normal 3" xfId="3" xr:uid="{A1A7F4C1-A032-48B5-9A0B-56520854BAFE}"/>
    <cellStyle name="Normal 4" xfId="4" xr:uid="{F8BE1A04-9D18-4956-A450-A7839A685736}"/>
    <cellStyle name="Percent 2" xfId="2" xr:uid="{6EFABE24-5CDB-4A79-A541-942DE00E56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_UPO/Indicators/Progress%20Indicators/2025-26/FINAL%20FILES/Indicator-16-APP%20TO%20REG%20RATIO%20DECEMBER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hared_UPO/Indicators/Progress%20Indicators/2025-26/FINAL%20FILES/Indicator%2016%20related%20F25%20DECEMBER%202025%20-%20DONE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5 PI TABLE"/>
      <sheetName val="PIVOT"/>
      <sheetName val="REG DATA"/>
      <sheetName val="APP CHECK"/>
      <sheetName val="APP DATA"/>
      <sheetName val="pgmcod.sys"/>
    </sheetNames>
    <sheetDataSet>
      <sheetData sheetId="0" refreshError="1"/>
      <sheetData sheetId="1">
        <row r="8">
          <cell r="L8" t="str">
            <v>Arts</v>
          </cell>
          <cell r="M8">
            <v>137</v>
          </cell>
          <cell r="N8">
            <v>1226</v>
          </cell>
          <cell r="O8">
            <v>8.9489051094890506</v>
          </cell>
        </row>
        <row r="9">
          <cell r="L9" t="str">
            <v>Criminology &amp; Social Justice</v>
          </cell>
          <cell r="M9">
            <v>23</v>
          </cell>
          <cell r="N9">
            <v>163</v>
          </cell>
          <cell r="O9">
            <v>7.0869565217391308</v>
          </cell>
        </row>
        <row r="10">
          <cell r="L10" t="str">
            <v>International Economics &amp; Finance</v>
          </cell>
          <cell r="M10">
            <v>5</v>
          </cell>
          <cell r="N10">
            <v>89</v>
          </cell>
          <cell r="O10">
            <v>17.8</v>
          </cell>
        </row>
        <row r="11">
          <cell r="L11" t="str">
            <v>Literatures of Modernity</v>
          </cell>
          <cell r="M11">
            <v>17</v>
          </cell>
          <cell r="N11">
            <v>39</v>
          </cell>
          <cell r="O11">
            <v>2.2941176470588234</v>
          </cell>
        </row>
        <row r="12">
          <cell r="L12" t="str">
            <v>Philosophy</v>
          </cell>
          <cell r="M12">
            <v>12</v>
          </cell>
          <cell r="N12">
            <v>48</v>
          </cell>
          <cell r="O12">
            <v>4</v>
          </cell>
        </row>
        <row r="13">
          <cell r="L13" t="str">
            <v>Psychology</v>
          </cell>
          <cell r="M13">
            <v>16</v>
          </cell>
          <cell r="N13">
            <v>487</v>
          </cell>
          <cell r="O13">
            <v>30.4375</v>
          </cell>
        </row>
        <row r="14">
          <cell r="L14" t="str">
            <v>Public Policy &amp; Administration</v>
          </cell>
          <cell r="M14">
            <v>46</v>
          </cell>
          <cell r="N14">
            <v>363</v>
          </cell>
          <cell r="O14">
            <v>7.8913043478260869</v>
          </cell>
        </row>
        <row r="15">
          <cell r="L15" t="str">
            <v>Spatial Analysis</v>
          </cell>
          <cell r="M15">
            <v>18</v>
          </cell>
          <cell r="N15">
            <v>37</v>
          </cell>
          <cell r="O15">
            <v>2.0555555555555554</v>
          </cell>
        </row>
        <row r="16">
          <cell r="L16" t="str">
            <v>Community Services</v>
          </cell>
          <cell r="M16">
            <v>253</v>
          </cell>
          <cell r="N16">
            <v>1284</v>
          </cell>
          <cell r="O16">
            <v>5.075098814229249</v>
          </cell>
        </row>
        <row r="17">
          <cell r="L17" t="str">
            <v>Child &amp; Youth Care</v>
          </cell>
          <cell r="M17">
            <v>24</v>
          </cell>
          <cell r="N17">
            <v>104</v>
          </cell>
          <cell r="O17">
            <v>4.333333333333333</v>
          </cell>
        </row>
        <row r="18">
          <cell r="L18" t="str">
            <v>Early Childhood Studies</v>
          </cell>
          <cell r="M18">
            <v>24</v>
          </cell>
          <cell r="N18">
            <v>91</v>
          </cell>
          <cell r="O18">
            <v>3.7916666666666665</v>
          </cell>
        </row>
        <row r="19">
          <cell r="L19" t="str">
            <v>Nurse Practitioner</v>
          </cell>
          <cell r="M19">
            <v>9</v>
          </cell>
          <cell r="N19">
            <v>28</v>
          </cell>
          <cell r="O19">
            <v>3.1111111111111112</v>
          </cell>
        </row>
        <row r="20">
          <cell r="L20" t="str">
            <v>Nursing</v>
          </cell>
          <cell r="M20">
            <v>63</v>
          </cell>
          <cell r="N20">
            <v>320</v>
          </cell>
          <cell r="O20">
            <v>5.0793650793650791</v>
          </cell>
        </row>
        <row r="21">
          <cell r="L21" t="str">
            <v>Nutrition Communication</v>
          </cell>
          <cell r="M21">
            <v>48</v>
          </cell>
          <cell r="N21">
            <v>156</v>
          </cell>
          <cell r="O21">
            <v>3.25</v>
          </cell>
        </row>
        <row r="22">
          <cell r="L22" t="str">
            <v>Occupational &amp; Public Health</v>
          </cell>
          <cell r="M22">
            <v>18</v>
          </cell>
          <cell r="N22">
            <v>202</v>
          </cell>
          <cell r="O22">
            <v>11.222222222222221</v>
          </cell>
        </row>
        <row r="23">
          <cell r="L23" t="str">
            <v>Social Work</v>
          </cell>
          <cell r="M23">
            <v>29</v>
          </cell>
          <cell r="N23">
            <v>217</v>
          </cell>
          <cell r="O23">
            <v>7.4827586206896548</v>
          </cell>
        </row>
        <row r="24">
          <cell r="L24" t="str">
            <v>Urban Development</v>
          </cell>
          <cell r="M24">
            <v>38</v>
          </cell>
          <cell r="N24">
            <v>166</v>
          </cell>
          <cell r="O24">
            <v>4.3684210526315788</v>
          </cell>
        </row>
        <row r="25">
          <cell r="L25" t="str">
            <v>Engineering &amp; Architectural Science</v>
          </cell>
          <cell r="M25">
            <v>312</v>
          </cell>
          <cell r="N25">
            <v>1598</v>
          </cell>
          <cell r="O25">
            <v>5.1217948717948714</v>
          </cell>
        </row>
        <row r="26">
          <cell r="L26" t="str">
            <v>Aerospace Engineering</v>
          </cell>
          <cell r="M26">
            <v>30</v>
          </cell>
          <cell r="N26">
            <v>103</v>
          </cell>
          <cell r="O26">
            <v>3.4333333333333331</v>
          </cell>
        </row>
        <row r="27">
          <cell r="L27" t="str">
            <v>Architecture</v>
          </cell>
          <cell r="M27">
            <v>28</v>
          </cell>
          <cell r="N27">
            <v>242</v>
          </cell>
          <cell r="O27">
            <v>8.6428571428571423</v>
          </cell>
        </row>
        <row r="28">
          <cell r="L28" t="str">
            <v>Biomedical Engineering</v>
          </cell>
          <cell r="M28">
            <v>30</v>
          </cell>
          <cell r="N28">
            <v>138</v>
          </cell>
          <cell r="O28">
            <v>4.5999999999999996</v>
          </cell>
        </row>
        <row r="29">
          <cell r="L29" t="str">
            <v>Building Science</v>
          </cell>
          <cell r="M29">
            <v>10</v>
          </cell>
          <cell r="N29">
            <v>42</v>
          </cell>
          <cell r="O29">
            <v>4.2</v>
          </cell>
        </row>
        <row r="30">
          <cell r="L30" t="str">
            <v>Chemical Engineering</v>
          </cell>
          <cell r="M30">
            <v>12</v>
          </cell>
          <cell r="N30">
            <v>85</v>
          </cell>
          <cell r="O30">
            <v>7.083333333333333</v>
          </cell>
        </row>
        <row r="31">
          <cell r="L31" t="str">
            <v>Civil Engineering</v>
          </cell>
          <cell r="M31">
            <v>31</v>
          </cell>
          <cell r="N31">
            <v>131</v>
          </cell>
          <cell r="O31">
            <v>4.225806451612903</v>
          </cell>
        </row>
        <row r="32">
          <cell r="L32" t="str">
            <v>Computer Networks</v>
          </cell>
          <cell r="M32">
            <v>38</v>
          </cell>
          <cell r="N32">
            <v>208</v>
          </cell>
          <cell r="O32">
            <v>5.4736842105263159</v>
          </cell>
        </row>
        <row r="33">
          <cell r="L33" t="str">
            <v>Electrical &amp; Computer Engineering</v>
          </cell>
          <cell r="M33">
            <v>73</v>
          </cell>
          <cell r="N33">
            <v>286</v>
          </cell>
          <cell r="O33">
            <v>3.9178082191780823</v>
          </cell>
        </row>
        <row r="34">
          <cell r="L34" t="str">
            <v>Engineering Innovation &amp; Entrepreneurship</v>
          </cell>
          <cell r="M34">
            <v>18</v>
          </cell>
          <cell r="N34">
            <v>107</v>
          </cell>
          <cell r="O34">
            <v>5.9444444444444446</v>
          </cell>
        </row>
        <row r="35">
          <cell r="L35" t="str">
            <v>Mechanical Engineering</v>
          </cell>
          <cell r="M35">
            <v>16</v>
          </cell>
          <cell r="N35">
            <v>129</v>
          </cell>
          <cell r="O35">
            <v>8.0625</v>
          </cell>
        </row>
        <row r="36">
          <cell r="L36" t="str">
            <v>Project Mgt</v>
          </cell>
          <cell r="M36">
            <v>26</v>
          </cell>
          <cell r="N36">
            <v>127</v>
          </cell>
          <cell r="O36">
            <v>4.884615384615385</v>
          </cell>
        </row>
        <row r="37">
          <cell r="L37" t="str">
            <v>Interdisciplinary</v>
          </cell>
          <cell r="M37">
            <v>125</v>
          </cell>
          <cell r="N37">
            <v>684</v>
          </cell>
          <cell r="O37">
            <v>5.4720000000000004</v>
          </cell>
        </row>
        <row r="38">
          <cell r="L38" t="str">
            <v>Communication &amp; Culture</v>
          </cell>
          <cell r="M38">
            <v>12</v>
          </cell>
          <cell r="N38">
            <v>60</v>
          </cell>
          <cell r="O38">
            <v>5</v>
          </cell>
        </row>
        <row r="39">
          <cell r="L39" t="str">
            <v>Data Science &amp; Analytics</v>
          </cell>
          <cell r="M39">
            <v>72</v>
          </cell>
          <cell r="N39">
            <v>529</v>
          </cell>
          <cell r="O39">
            <v>7.3472222222222223</v>
          </cell>
        </row>
        <row r="40">
          <cell r="L40" t="str">
            <v>Environmental Applied Science &amp; Mgt</v>
          </cell>
          <cell r="M40">
            <v>11</v>
          </cell>
          <cell r="N40">
            <v>31</v>
          </cell>
          <cell r="O40">
            <v>2.8181818181818183</v>
          </cell>
        </row>
        <row r="41">
          <cell r="L41" t="str">
            <v>Immigration &amp; Settlement Studies</v>
          </cell>
          <cell r="M41">
            <v>30</v>
          </cell>
          <cell r="N41">
            <v>64</v>
          </cell>
          <cell r="O41">
            <v>2.1333333333333333</v>
          </cell>
        </row>
        <row r="42">
          <cell r="L42" t="str">
            <v>Science</v>
          </cell>
          <cell r="M42">
            <v>56</v>
          </cell>
          <cell r="N42">
            <v>300</v>
          </cell>
          <cell r="O42">
            <v>5.3571428571428568</v>
          </cell>
        </row>
        <row r="43">
          <cell r="L43" t="str">
            <v>Applied Mathematics</v>
          </cell>
          <cell r="M43">
            <v>11</v>
          </cell>
          <cell r="N43">
            <v>32</v>
          </cell>
          <cell r="O43">
            <v>2.9090909090909092</v>
          </cell>
        </row>
        <row r="44">
          <cell r="L44" t="str">
            <v>Biomedical Physics</v>
          </cell>
          <cell r="M44">
            <v>7</v>
          </cell>
          <cell r="N44">
            <v>37</v>
          </cell>
          <cell r="O44">
            <v>5.2857142857142856</v>
          </cell>
        </row>
        <row r="45">
          <cell r="L45" t="str">
            <v>Computer Science</v>
          </cell>
          <cell r="M45">
            <v>22</v>
          </cell>
          <cell r="N45">
            <v>171</v>
          </cell>
          <cell r="O45">
            <v>7.7727272727272725</v>
          </cell>
        </row>
        <row r="46">
          <cell r="L46" t="str">
            <v>Molecular Science</v>
          </cell>
          <cell r="M46">
            <v>16</v>
          </cell>
          <cell r="N46">
            <v>60</v>
          </cell>
          <cell r="O46">
            <v>3.75</v>
          </cell>
        </row>
        <row r="47">
          <cell r="L47" t="str">
            <v>Ted Rogers School of Management</v>
          </cell>
          <cell r="M47">
            <v>147</v>
          </cell>
          <cell r="N47">
            <v>454</v>
          </cell>
          <cell r="O47">
            <v>3.0884353741496597</v>
          </cell>
        </row>
        <row r="48">
          <cell r="L48" t="str">
            <v>Business Administration MBA</v>
          </cell>
          <cell r="M48">
            <v>93</v>
          </cell>
          <cell r="N48">
            <v>249</v>
          </cell>
          <cell r="O48">
            <v>2.6774193548387095</v>
          </cell>
        </row>
        <row r="49">
          <cell r="L49" t="str">
            <v>Health Administration</v>
          </cell>
          <cell r="M49">
            <v>33</v>
          </cell>
          <cell r="N49">
            <v>92</v>
          </cell>
          <cell r="O49">
            <v>2.7878787878787881</v>
          </cell>
        </row>
        <row r="50">
          <cell r="L50" t="str">
            <v>Masters of Science in Mgt MScM</v>
          </cell>
          <cell r="M50">
            <v>21</v>
          </cell>
          <cell r="N50">
            <v>113</v>
          </cell>
          <cell r="O50">
            <v>5.3809523809523814</v>
          </cell>
        </row>
        <row r="51">
          <cell r="L51" t="str">
            <v>The Creative School</v>
          </cell>
          <cell r="M51">
            <v>222</v>
          </cell>
          <cell r="N51">
            <v>878</v>
          </cell>
          <cell r="O51">
            <v>3.954954954954955</v>
          </cell>
        </row>
        <row r="52">
          <cell r="L52" t="str">
            <v>Digital Media</v>
          </cell>
          <cell r="M52">
            <v>98</v>
          </cell>
          <cell r="N52">
            <v>366</v>
          </cell>
          <cell r="O52">
            <v>3.7346938775510203</v>
          </cell>
        </row>
        <row r="53">
          <cell r="L53" t="str">
            <v>Documentary Media</v>
          </cell>
          <cell r="M53">
            <v>9</v>
          </cell>
          <cell r="N53">
            <v>41</v>
          </cell>
          <cell r="O53">
            <v>4.5555555555555554</v>
          </cell>
        </row>
        <row r="54">
          <cell r="L54" t="str">
            <v>Fashion</v>
          </cell>
          <cell r="M54">
            <v>17</v>
          </cell>
          <cell r="N54">
            <v>74</v>
          </cell>
          <cell r="O54">
            <v>4.3529411764705879</v>
          </cell>
        </row>
        <row r="55">
          <cell r="L55" t="str">
            <v>Film &amp; Photography Preservation</v>
          </cell>
          <cell r="M55">
            <v>18</v>
          </cell>
          <cell r="N55">
            <v>56</v>
          </cell>
          <cell r="O55">
            <v>3.1111111111111112</v>
          </cell>
        </row>
        <row r="56">
          <cell r="L56" t="str">
            <v>Journalism</v>
          </cell>
          <cell r="M56">
            <v>13</v>
          </cell>
          <cell r="N56">
            <v>63</v>
          </cell>
          <cell r="O56">
            <v>4.8461538461538458</v>
          </cell>
        </row>
        <row r="57">
          <cell r="L57" t="str">
            <v>Media Production</v>
          </cell>
          <cell r="M57">
            <v>16</v>
          </cell>
          <cell r="N57">
            <v>96</v>
          </cell>
          <cell r="O57">
            <v>6</v>
          </cell>
        </row>
        <row r="58">
          <cell r="L58" t="str">
            <v>Professional Communication</v>
          </cell>
          <cell r="M58">
            <v>25</v>
          </cell>
          <cell r="N58">
            <v>78</v>
          </cell>
          <cell r="O58">
            <v>3.12</v>
          </cell>
        </row>
        <row r="59">
          <cell r="L59" t="str">
            <v>Scriptwriting &amp; Story Design</v>
          </cell>
          <cell r="M59">
            <v>12</v>
          </cell>
          <cell r="N59">
            <v>55</v>
          </cell>
          <cell r="O59">
            <v>4.583333333333333</v>
          </cell>
        </row>
        <row r="60">
          <cell r="L60" t="str">
            <v>Interior Design</v>
          </cell>
          <cell r="M60">
            <v>14</v>
          </cell>
          <cell r="N60">
            <v>49</v>
          </cell>
          <cell r="O60">
            <v>3.5</v>
          </cell>
        </row>
        <row r="61">
          <cell r="L61" t="str">
            <v>Grand Total</v>
          </cell>
          <cell r="M61">
            <v>1029</v>
          </cell>
          <cell r="N61">
            <v>5439</v>
          </cell>
          <cell r="O61">
            <v>5.2857142857142856</v>
          </cell>
        </row>
        <row r="62">
          <cell r="L62" t="str">
            <v>Toronto Metropolitan University</v>
          </cell>
          <cell r="M62">
            <v>1029</v>
          </cell>
          <cell r="N62">
            <v>5439</v>
          </cell>
          <cell r="O62">
            <v>5.2857142857142856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 TABLE"/>
      <sheetName val="pivot"/>
      <sheetName val="DATA"/>
      <sheetName val="test"/>
      <sheetName val="pgmcod"/>
    </sheetNames>
    <sheetDataSet>
      <sheetData sheetId="0"/>
      <sheetData sheetId="1">
        <row r="6">
          <cell r="B6">
            <v>2220</v>
          </cell>
          <cell r="E6" t="str">
            <v>Master's Programs</v>
          </cell>
          <cell r="F6">
            <v>2220</v>
          </cell>
          <cell r="G6">
            <v>0.754845290717443</v>
          </cell>
          <cell r="P6" t="str">
            <v>Master's Programs</v>
          </cell>
          <cell r="Q6">
            <v>0.57734303912647866</v>
          </cell>
          <cell r="R6">
            <v>0.40536851683348496</v>
          </cell>
          <cell r="S6">
            <v>1.7288444040036398E-2</v>
          </cell>
          <cell r="AH6" t="str">
            <v>Master's Programs</v>
          </cell>
          <cell r="AI6">
            <v>0.36756756756756759</v>
          </cell>
          <cell r="AJ6">
            <v>0.70630630630630631</v>
          </cell>
          <cell r="AK6">
            <v>0.11036036036036036</v>
          </cell>
          <cell r="AL6">
            <v>4.0540540540540543E-2</v>
          </cell>
          <cell r="AM6">
            <v>0.11801801801801802</v>
          </cell>
        </row>
        <row r="7">
          <cell r="E7" t="str">
            <v>Arts</v>
          </cell>
          <cell r="F7">
            <v>233</v>
          </cell>
          <cell r="G7">
            <v>7.9224753485209118E-2</v>
          </cell>
          <cell r="P7" t="str">
            <v>Arts</v>
          </cell>
          <cell r="Q7">
            <v>0.65948275862068961</v>
          </cell>
          <cell r="R7">
            <v>0.29741379310344829</v>
          </cell>
          <cell r="S7">
            <v>4.3103448275862072E-2</v>
          </cell>
          <cell r="AH7" t="str">
            <v>Arts</v>
          </cell>
          <cell r="AI7">
            <v>0.41630901287553645</v>
          </cell>
          <cell r="AJ7">
            <v>0.72961373390557938</v>
          </cell>
          <cell r="AK7">
            <v>0.13304721030042918</v>
          </cell>
          <cell r="AL7">
            <v>8.15450643776824E-2</v>
          </cell>
          <cell r="AM7">
            <v>4.7210300429184553E-2</v>
          </cell>
        </row>
        <row r="8">
          <cell r="E8" t="str">
            <v>Criminology &amp; Social Justice FT</v>
          </cell>
          <cell r="F8">
            <v>26</v>
          </cell>
          <cell r="G8">
            <v>8.8405304318259093E-3</v>
          </cell>
          <cell r="H8">
            <v>26</v>
          </cell>
          <cell r="P8" t="str">
            <v>Criminology &amp; Social Justice FT</v>
          </cell>
          <cell r="Q8">
            <v>0.88461538461538458</v>
          </cell>
          <cell r="R8">
            <v>0.11538461538461539</v>
          </cell>
          <cell r="S8">
            <v>0</v>
          </cell>
          <cell r="AH8" t="str">
            <v>Criminology &amp; Social Justice FT</v>
          </cell>
          <cell r="AI8">
            <v>0.42307692307692307</v>
          </cell>
          <cell r="AJ8">
            <v>0.76923076923076916</v>
          </cell>
          <cell r="AK8">
            <v>0.15384615384615385</v>
          </cell>
          <cell r="AL8">
            <v>7.6923076923076927E-2</v>
          </cell>
          <cell r="AM8">
            <v>0</v>
          </cell>
        </row>
        <row r="9">
          <cell r="E9" t="str">
            <v>International Economics &amp; Finance FT</v>
          </cell>
          <cell r="F9">
            <v>15</v>
          </cell>
          <cell r="G9">
            <v>5.1003060183611015E-3</v>
          </cell>
          <cell r="H9">
            <v>15</v>
          </cell>
          <cell r="P9" t="str">
            <v>International Economics &amp; Finance FT</v>
          </cell>
          <cell r="Q9">
            <v>0.53333333333333333</v>
          </cell>
          <cell r="R9">
            <v>0.46666666666666667</v>
          </cell>
          <cell r="S9">
            <v>0</v>
          </cell>
          <cell r="AH9" t="str">
            <v>International Economics &amp; Finance FT</v>
          </cell>
          <cell r="AI9">
            <v>0.33333333333333331</v>
          </cell>
          <cell r="AJ9">
            <v>0.53333333333333333</v>
          </cell>
          <cell r="AK9">
            <v>0</v>
          </cell>
          <cell r="AL9">
            <v>0</v>
          </cell>
          <cell r="AM9">
            <v>0.46666666666666667</v>
          </cell>
        </row>
        <row r="10">
          <cell r="E10" t="str">
            <v>International Economics &amp; Finance PT</v>
          </cell>
          <cell r="F10">
            <v>9</v>
          </cell>
          <cell r="G10">
            <v>3.0601836110166611E-3</v>
          </cell>
          <cell r="H10">
            <v>9</v>
          </cell>
          <cell r="P10" t="str">
            <v>International Economics &amp; Finance PT</v>
          </cell>
          <cell r="Q10">
            <v>0.1111111111111111</v>
          </cell>
          <cell r="R10">
            <v>0.88888888888888884</v>
          </cell>
          <cell r="S10">
            <v>0</v>
          </cell>
          <cell r="AH10" t="str">
            <v>International Economics &amp; Finance PT</v>
          </cell>
          <cell r="AI10">
            <v>0.44444444444444442</v>
          </cell>
          <cell r="AJ10">
            <v>0.77777777777777768</v>
          </cell>
          <cell r="AK10">
            <v>0</v>
          </cell>
          <cell r="AL10">
            <v>0.1111111111111111</v>
          </cell>
          <cell r="AM10">
            <v>0</v>
          </cell>
        </row>
        <row r="11">
          <cell r="E11" t="str">
            <v>Literatures of Modernity</v>
          </cell>
          <cell r="F11">
            <v>22</v>
          </cell>
          <cell r="G11">
            <v>7.4804488269296157E-3</v>
          </cell>
          <cell r="H11">
            <v>22</v>
          </cell>
          <cell r="P11" t="str">
            <v>Literatures of Modernity</v>
          </cell>
          <cell r="Q11">
            <v>0.72727272727272729</v>
          </cell>
          <cell r="R11">
            <v>0.18181818181818182</v>
          </cell>
          <cell r="S11">
            <v>9.0909090909090912E-2</v>
          </cell>
          <cell r="AH11" t="str">
            <v>Literatures of Modernity</v>
          </cell>
          <cell r="AI11">
            <v>0.31818181818181818</v>
          </cell>
          <cell r="AJ11">
            <v>0.68181818181818177</v>
          </cell>
          <cell r="AK11">
            <v>0.27272727272727271</v>
          </cell>
          <cell r="AL11">
            <v>4.5454545454545456E-2</v>
          </cell>
          <cell r="AM11">
            <v>0</v>
          </cell>
        </row>
        <row r="12">
          <cell r="E12" t="str">
            <v>Philosophy</v>
          </cell>
          <cell r="F12">
            <v>27</v>
          </cell>
          <cell r="G12">
            <v>9.1805508330499823E-3</v>
          </cell>
          <cell r="H12">
            <v>27</v>
          </cell>
          <cell r="P12" t="str">
            <v>Philosophy</v>
          </cell>
          <cell r="Q12">
            <v>0.23076923076923078</v>
          </cell>
          <cell r="R12">
            <v>0.65384615384615385</v>
          </cell>
          <cell r="S12">
            <v>0.11538461538461539</v>
          </cell>
          <cell r="AH12" t="str">
            <v>Philosophy</v>
          </cell>
          <cell r="AI12">
            <v>0.33333333333333331</v>
          </cell>
          <cell r="AJ12">
            <v>0.59259259259259256</v>
          </cell>
          <cell r="AK12">
            <v>0.18518518518518517</v>
          </cell>
          <cell r="AL12">
            <v>0.18518518518518517</v>
          </cell>
          <cell r="AM12">
            <v>3.7037037037037035E-2</v>
          </cell>
        </row>
        <row r="13">
          <cell r="E13" t="str">
            <v>Psychology FT</v>
          </cell>
          <cell r="F13">
            <v>34</v>
          </cell>
          <cell r="G13">
            <v>1.1560693641618497E-2</v>
          </cell>
          <cell r="H13">
            <v>34</v>
          </cell>
          <cell r="P13" t="str">
            <v>Psychology FT</v>
          </cell>
          <cell r="Q13">
            <v>0.8529411764705882</v>
          </cell>
          <cell r="R13">
            <v>0.11764705882352941</v>
          </cell>
          <cell r="S13">
            <v>2.9411764705882353E-2</v>
          </cell>
          <cell r="AH13" t="str">
            <v>Psychology FT</v>
          </cell>
          <cell r="AI13">
            <v>0.35294117647058826</v>
          </cell>
          <cell r="AJ13">
            <v>0.6470588235294118</v>
          </cell>
          <cell r="AK13">
            <v>0.17647058823529413</v>
          </cell>
          <cell r="AL13">
            <v>0.17647058823529413</v>
          </cell>
          <cell r="AM13">
            <v>0</v>
          </cell>
        </row>
        <row r="14">
          <cell r="E14" t="str">
            <v>Public Policy &amp; Administration FT</v>
          </cell>
          <cell r="F14">
            <v>41</v>
          </cell>
          <cell r="G14">
            <v>1.3940836450187011E-2</v>
          </cell>
          <cell r="H14">
            <v>41</v>
          </cell>
          <cell r="P14" t="str">
            <v>Public Policy &amp; Administration FT</v>
          </cell>
          <cell r="Q14">
            <v>0.75609756097560976</v>
          </cell>
          <cell r="R14">
            <v>0.24390243902439024</v>
          </cell>
          <cell r="S14">
            <v>0</v>
          </cell>
          <cell r="AH14" t="str">
            <v>Public Policy &amp; Administration FT</v>
          </cell>
          <cell r="AI14">
            <v>0.41463414634146339</v>
          </cell>
          <cell r="AJ14">
            <v>0.75609756097560976</v>
          </cell>
          <cell r="AK14">
            <v>0.17073170731707318</v>
          </cell>
          <cell r="AL14">
            <v>2.4390243902439025E-2</v>
          </cell>
          <cell r="AM14">
            <v>4.878048780487805E-2</v>
          </cell>
        </row>
        <row r="15">
          <cell r="E15" t="str">
            <v>Public Policy &amp; Administration PT</v>
          </cell>
          <cell r="F15">
            <v>26</v>
          </cell>
          <cell r="G15">
            <v>8.8405304318259093E-3</v>
          </cell>
          <cell r="H15">
            <v>26</v>
          </cell>
          <cell r="P15" t="str">
            <v>Public Policy &amp; Administration PT</v>
          </cell>
          <cell r="Q15">
            <v>0.69230769230769229</v>
          </cell>
          <cell r="R15">
            <v>0.19230769230769232</v>
          </cell>
          <cell r="S15">
            <v>0.11538461538461539</v>
          </cell>
          <cell r="AH15" t="str">
            <v>Public Policy &amp; Administration PT</v>
          </cell>
          <cell r="AI15">
            <v>0.57692307692307687</v>
          </cell>
          <cell r="AJ15">
            <v>0.84615384615384603</v>
          </cell>
          <cell r="AK15">
            <v>7.6923076923076927E-2</v>
          </cell>
          <cell r="AL15">
            <v>7.6923076923076927E-2</v>
          </cell>
          <cell r="AM15">
            <v>0</v>
          </cell>
        </row>
        <row r="16">
          <cell r="E16" t="str">
            <v>Spatial Analysis FT</v>
          </cell>
          <cell r="F16">
            <v>24</v>
          </cell>
          <cell r="G16">
            <v>8.1604896293777634E-3</v>
          </cell>
          <cell r="H16">
            <v>24</v>
          </cell>
          <cell r="P16" t="str">
            <v>Spatial Analysis FT</v>
          </cell>
          <cell r="Q16">
            <v>0.66666666666666663</v>
          </cell>
          <cell r="R16">
            <v>0.33333333333333331</v>
          </cell>
          <cell r="S16">
            <v>0</v>
          </cell>
          <cell r="AH16" t="str">
            <v>Spatial Analysis FT</v>
          </cell>
          <cell r="AI16">
            <v>0.5</v>
          </cell>
          <cell r="AJ16">
            <v>0.83333333333333326</v>
          </cell>
          <cell r="AK16">
            <v>4.1666666666666664E-2</v>
          </cell>
          <cell r="AL16">
            <v>4.1666666666666664E-2</v>
          </cell>
          <cell r="AM16">
            <v>4.1666666666666664E-2</v>
          </cell>
        </row>
        <row r="17">
          <cell r="E17" t="str">
            <v>Spatial Analysis PT</v>
          </cell>
          <cell r="F17">
            <v>9</v>
          </cell>
          <cell r="G17">
            <v>3.0601836110166611E-3</v>
          </cell>
          <cell r="H17">
            <v>9</v>
          </cell>
          <cell r="P17" t="str">
            <v>Spatial Analysis PT</v>
          </cell>
          <cell r="Q17">
            <v>0.55555555555555558</v>
          </cell>
          <cell r="R17">
            <v>0.33333333333333331</v>
          </cell>
          <cell r="S17">
            <v>0.1111111111111111</v>
          </cell>
          <cell r="AH17" t="str">
            <v>Spatial Analysis PT</v>
          </cell>
          <cell r="AI17">
            <v>0.55555555555555558</v>
          </cell>
          <cell r="AJ17">
            <v>1</v>
          </cell>
          <cell r="AK17">
            <v>0</v>
          </cell>
          <cell r="AL17">
            <v>0</v>
          </cell>
          <cell r="AM17">
            <v>0</v>
          </cell>
        </row>
        <row r="18">
          <cell r="E18" t="str">
            <v>Community Services</v>
          </cell>
          <cell r="F18">
            <v>438</v>
          </cell>
          <cell r="G18">
            <v>0.14892893573614416</v>
          </cell>
          <cell r="P18" t="str">
            <v>Community Services</v>
          </cell>
          <cell r="Q18">
            <v>0.82830626450116007</v>
          </cell>
          <cell r="R18">
            <v>0.15081206496519722</v>
          </cell>
          <cell r="S18">
            <v>2.0881670533642691E-2</v>
          </cell>
          <cell r="AH18" t="str">
            <v>Community Services</v>
          </cell>
          <cell r="AI18">
            <v>0.37671232876712329</v>
          </cell>
          <cell r="AJ18">
            <v>0.78767123287671226</v>
          </cell>
          <cell r="AK18">
            <v>0.13470319634703196</v>
          </cell>
          <cell r="AL18">
            <v>4.3378995433789952E-2</v>
          </cell>
          <cell r="AM18">
            <v>2.5114155251141551E-2</v>
          </cell>
        </row>
        <row r="19">
          <cell r="E19" t="str">
            <v>Child &amp; Youth Care FT</v>
          </cell>
          <cell r="F19">
            <v>20</v>
          </cell>
          <cell r="G19">
            <v>6.8004080244814689E-3</v>
          </cell>
          <cell r="H19">
            <v>20</v>
          </cell>
          <cell r="P19" t="str">
            <v>Child &amp; Youth Care FT</v>
          </cell>
          <cell r="Q19">
            <v>0.8</v>
          </cell>
          <cell r="R19">
            <v>0.2</v>
          </cell>
          <cell r="S19">
            <v>0</v>
          </cell>
          <cell r="AH19" t="str">
            <v>Child &amp; Youth Care FT</v>
          </cell>
          <cell r="AI19">
            <v>0.55000000000000004</v>
          </cell>
          <cell r="AJ19">
            <v>0.95000000000000007</v>
          </cell>
          <cell r="AK19">
            <v>0</v>
          </cell>
          <cell r="AL19">
            <v>0.05</v>
          </cell>
          <cell r="AM19">
            <v>0</v>
          </cell>
        </row>
        <row r="20">
          <cell r="E20" t="str">
            <v>Child &amp; Youth Care PT</v>
          </cell>
          <cell r="F20">
            <v>9</v>
          </cell>
          <cell r="G20">
            <v>3.0601836110166611E-3</v>
          </cell>
          <cell r="H20">
            <v>9</v>
          </cell>
          <cell r="P20" t="str">
            <v>Child &amp; Youth Care PT</v>
          </cell>
          <cell r="Q20">
            <v>1</v>
          </cell>
          <cell r="R20">
            <v>0</v>
          </cell>
          <cell r="S20">
            <v>0</v>
          </cell>
          <cell r="AH20" t="str">
            <v>Child &amp; Youth Care PT</v>
          </cell>
          <cell r="AI20">
            <v>0.44444444444444442</v>
          </cell>
          <cell r="AJ20">
            <v>0.66666666666666674</v>
          </cell>
          <cell r="AK20">
            <v>0.33333333333333331</v>
          </cell>
          <cell r="AL20">
            <v>0</v>
          </cell>
          <cell r="AM20">
            <v>0</v>
          </cell>
        </row>
        <row r="21">
          <cell r="E21" t="str">
            <v>Early Childhood Studies FT</v>
          </cell>
          <cell r="F21">
            <v>21</v>
          </cell>
          <cell r="G21">
            <v>7.1404284257055427E-3</v>
          </cell>
          <cell r="H21">
            <v>21</v>
          </cell>
          <cell r="P21" t="str">
            <v>Early Childhood Studies FT</v>
          </cell>
          <cell r="Q21">
            <v>0.9</v>
          </cell>
          <cell r="R21">
            <v>0.05</v>
          </cell>
          <cell r="S21">
            <v>0.05</v>
          </cell>
          <cell r="AH21" t="str">
            <v>Early Childhood Studies FT</v>
          </cell>
          <cell r="AI21">
            <v>0.38095238095238093</v>
          </cell>
          <cell r="AJ21">
            <v>0.76190476190476186</v>
          </cell>
          <cell r="AK21">
            <v>9.5238095238095233E-2</v>
          </cell>
          <cell r="AL21">
            <v>4.7619047619047616E-2</v>
          </cell>
          <cell r="AM21">
            <v>9.5238095238095233E-2</v>
          </cell>
        </row>
        <row r="22">
          <cell r="E22" t="str">
            <v>Early Childhood Studies PT</v>
          </cell>
          <cell r="F22">
            <v>6</v>
          </cell>
          <cell r="G22">
            <v>2.0401224073444408E-3</v>
          </cell>
          <cell r="H22">
            <v>6</v>
          </cell>
          <cell r="P22" t="str">
            <v>Early Childhood Studies PT</v>
          </cell>
          <cell r="Q22">
            <v>0.83333333333333337</v>
          </cell>
          <cell r="R22">
            <v>0</v>
          </cell>
          <cell r="S22">
            <v>0.16666666666666666</v>
          </cell>
          <cell r="AH22" t="str">
            <v>Early Childhood Studies PT</v>
          </cell>
          <cell r="AI22">
            <v>0.5</v>
          </cell>
          <cell r="AJ22">
            <v>1</v>
          </cell>
          <cell r="AK22">
            <v>0</v>
          </cell>
          <cell r="AL22">
            <v>0</v>
          </cell>
          <cell r="AM22">
            <v>0</v>
          </cell>
        </row>
        <row r="23">
          <cell r="E23" t="str">
            <v>Nurse Practitioner</v>
          </cell>
          <cell r="F23">
            <v>17</v>
          </cell>
          <cell r="G23">
            <v>5.7803468208092483E-3</v>
          </cell>
          <cell r="H23">
            <v>17</v>
          </cell>
          <cell r="P23" t="str">
            <v>Nurse Practitioner</v>
          </cell>
          <cell r="Q23">
            <v>0.9375</v>
          </cell>
          <cell r="R23">
            <v>6.25E-2</v>
          </cell>
          <cell r="S23">
            <v>0</v>
          </cell>
          <cell r="AH23" t="str">
            <v>Nurse Practitioner</v>
          </cell>
          <cell r="AI23">
            <v>0.41176470588235292</v>
          </cell>
          <cell r="AJ23">
            <v>0.76470588235294112</v>
          </cell>
          <cell r="AK23">
            <v>0.11764705882352941</v>
          </cell>
          <cell r="AL23">
            <v>5.8823529411764705E-2</v>
          </cell>
          <cell r="AM23">
            <v>0</v>
          </cell>
        </row>
        <row r="24">
          <cell r="E24" t="str">
            <v>Nursing FT</v>
          </cell>
          <cell r="F24">
            <v>95</v>
          </cell>
          <cell r="G24">
            <v>3.2301938116286975E-2</v>
          </cell>
          <cell r="H24">
            <v>95</v>
          </cell>
          <cell r="P24" t="str">
            <v>Nursing FT</v>
          </cell>
          <cell r="Q24">
            <v>0.94623655913978499</v>
          </cell>
          <cell r="R24">
            <v>4.3010752688172046E-2</v>
          </cell>
          <cell r="S24">
            <v>1.0752688172043012E-2</v>
          </cell>
          <cell r="AH24" t="str">
            <v>Nursing FT</v>
          </cell>
          <cell r="AI24">
            <v>0.30526315789473685</v>
          </cell>
          <cell r="AJ24">
            <v>0.77894736842105272</v>
          </cell>
          <cell r="AK24">
            <v>0.16842105263157894</v>
          </cell>
          <cell r="AL24">
            <v>4.2105263157894736E-2</v>
          </cell>
          <cell r="AM24">
            <v>0</v>
          </cell>
        </row>
        <row r="25">
          <cell r="E25" t="str">
            <v>Nursing PT</v>
          </cell>
          <cell r="F25">
            <v>71</v>
          </cell>
          <cell r="G25">
            <v>2.4141448486909214E-2</v>
          </cell>
          <cell r="H25">
            <v>71</v>
          </cell>
          <cell r="P25" t="str">
            <v>Nursing PT</v>
          </cell>
          <cell r="Q25">
            <v>0.88235294117647056</v>
          </cell>
          <cell r="R25">
            <v>0.11764705882352941</v>
          </cell>
          <cell r="S25">
            <v>0</v>
          </cell>
          <cell r="AH25" t="str">
            <v>Nursing PT</v>
          </cell>
          <cell r="AI25">
            <v>0.45070422535211269</v>
          </cell>
          <cell r="AJ25">
            <v>0.87323943661971826</v>
          </cell>
          <cell r="AK25">
            <v>0.12676056338028169</v>
          </cell>
          <cell r="AL25">
            <v>0</v>
          </cell>
          <cell r="AM25">
            <v>0</v>
          </cell>
        </row>
        <row r="26">
          <cell r="E26" t="str">
            <v>Nutrition Communication</v>
          </cell>
          <cell r="F26">
            <v>73</v>
          </cell>
          <cell r="G26">
            <v>2.4821489289357363E-2</v>
          </cell>
          <cell r="H26">
            <v>73</v>
          </cell>
          <cell r="P26" t="str">
            <v>Nutrition Communication</v>
          </cell>
          <cell r="Q26">
            <v>0.90410958904109584</v>
          </cell>
          <cell r="R26">
            <v>9.5890410958904104E-2</v>
          </cell>
          <cell r="S26">
            <v>0</v>
          </cell>
          <cell r="AH26" t="str">
            <v>Nutrition Communication</v>
          </cell>
          <cell r="AI26">
            <v>0.24657534246575341</v>
          </cell>
          <cell r="AJ26">
            <v>0.69863013698630128</v>
          </cell>
          <cell r="AK26">
            <v>0.20547945205479451</v>
          </cell>
          <cell r="AL26">
            <v>2.7397260273972601E-2</v>
          </cell>
          <cell r="AM26">
            <v>6.8493150684931503E-2</v>
          </cell>
        </row>
        <row r="27">
          <cell r="E27" t="str">
            <v>Occupational &amp; Public Health</v>
          </cell>
          <cell r="F27">
            <v>28</v>
          </cell>
          <cell r="G27">
            <v>9.520571234274057E-3</v>
          </cell>
          <cell r="H27">
            <v>28</v>
          </cell>
          <cell r="P27" t="str">
            <v>Occupational &amp; Public Health</v>
          </cell>
          <cell r="Q27">
            <v>0.8214285714285714</v>
          </cell>
          <cell r="R27">
            <v>0.17857142857142858</v>
          </cell>
          <cell r="S27">
            <v>0</v>
          </cell>
          <cell r="AH27" t="str">
            <v>Occupational &amp; Public Health</v>
          </cell>
          <cell r="AI27">
            <v>0.4642857142857143</v>
          </cell>
          <cell r="AJ27">
            <v>0.8928571428571429</v>
          </cell>
          <cell r="AK27">
            <v>3.5714285714285712E-2</v>
          </cell>
          <cell r="AL27">
            <v>0</v>
          </cell>
          <cell r="AM27">
            <v>7.1428571428571425E-2</v>
          </cell>
        </row>
        <row r="28">
          <cell r="E28" t="str">
            <v>Social Work FT</v>
          </cell>
          <cell r="F28">
            <v>30</v>
          </cell>
          <cell r="G28">
            <v>1.0200612036722203E-2</v>
          </cell>
          <cell r="H28">
            <v>30</v>
          </cell>
          <cell r="P28" t="str">
            <v>Social Work FT</v>
          </cell>
          <cell r="Q28">
            <v>0.76666666666666672</v>
          </cell>
          <cell r="R28">
            <v>0.13333333333333333</v>
          </cell>
          <cell r="S28">
            <v>0.1</v>
          </cell>
          <cell r="AH28" t="str">
            <v>Social Work FT</v>
          </cell>
          <cell r="AI28">
            <v>0.56666666666666665</v>
          </cell>
          <cell r="AJ28">
            <v>0.9</v>
          </cell>
          <cell r="AK28">
            <v>6.6666666666666666E-2</v>
          </cell>
          <cell r="AL28">
            <v>3.3333333333333333E-2</v>
          </cell>
          <cell r="AM28">
            <v>0</v>
          </cell>
        </row>
        <row r="29">
          <cell r="E29" t="str">
            <v>Urban Development</v>
          </cell>
          <cell r="F29">
            <v>68</v>
          </cell>
          <cell r="G29">
            <v>2.3121387283236993E-2</v>
          </cell>
          <cell r="H29">
            <v>68</v>
          </cell>
          <cell r="P29" t="str">
            <v>Urban Development</v>
          </cell>
          <cell r="Q29">
            <v>0.5</v>
          </cell>
          <cell r="R29">
            <v>0.45588235294117646</v>
          </cell>
          <cell r="S29">
            <v>4.4117647058823532E-2</v>
          </cell>
          <cell r="AH29" t="str">
            <v>Urban Development</v>
          </cell>
          <cell r="AI29">
            <v>0.33823529411764708</v>
          </cell>
          <cell r="AJ29">
            <v>0.67647058823529416</v>
          </cell>
          <cell r="AK29">
            <v>0.13235294117647059</v>
          </cell>
          <cell r="AL29">
            <v>0.13235294117647059</v>
          </cell>
          <cell r="AM29">
            <v>2.9411764705882353E-2</v>
          </cell>
        </row>
        <row r="30">
          <cell r="E30" t="str">
            <v>Engineering &amp; Architectural Science</v>
          </cell>
          <cell r="F30">
            <v>567</v>
          </cell>
          <cell r="G30">
            <v>0.19279156749404963</v>
          </cell>
          <cell r="P30" t="str">
            <v>Engineering &amp; Architectural Science</v>
          </cell>
          <cell r="Q30">
            <v>0.37701974865350091</v>
          </cell>
          <cell r="R30">
            <v>0.61579892280071813</v>
          </cell>
          <cell r="S30">
            <v>7.1813285457809697E-3</v>
          </cell>
          <cell r="AH30" t="str">
            <v>Engineering &amp; Architectural Science</v>
          </cell>
          <cell r="AI30">
            <v>0.3403880070546737</v>
          </cell>
          <cell r="AJ30">
            <v>0.70370370370370361</v>
          </cell>
          <cell r="AK30">
            <v>7.5837742504409167E-2</v>
          </cell>
          <cell r="AL30">
            <v>1.5873015873015872E-2</v>
          </cell>
          <cell r="AM30">
            <v>0.16578483245149911</v>
          </cell>
        </row>
        <row r="31">
          <cell r="E31" t="str">
            <v>Aerospace Engineering FT</v>
          </cell>
          <cell r="F31">
            <v>56</v>
          </cell>
          <cell r="G31">
            <v>1.9041142468548114E-2</v>
          </cell>
          <cell r="H31">
            <v>56</v>
          </cell>
          <cell r="P31" t="str">
            <v>Aerospace Engineering FT</v>
          </cell>
          <cell r="Q31">
            <v>0.23636363636363636</v>
          </cell>
          <cell r="R31">
            <v>0.76363636363636367</v>
          </cell>
          <cell r="S31">
            <v>0</v>
          </cell>
          <cell r="AH31" t="str">
            <v>Aerospace Engineering FT</v>
          </cell>
          <cell r="AI31">
            <v>0.30357142857142855</v>
          </cell>
          <cell r="AJ31">
            <v>0.7321428571428571</v>
          </cell>
          <cell r="AK31">
            <v>8.9285714285714288E-2</v>
          </cell>
          <cell r="AL31">
            <v>3.5714285714285712E-2</v>
          </cell>
          <cell r="AM31">
            <v>5.3571428571428568E-2</v>
          </cell>
        </row>
        <row r="32">
          <cell r="E32" t="str">
            <v>Aerospace Engineering PT</v>
          </cell>
          <cell r="F32">
            <v>1</v>
          </cell>
          <cell r="G32">
            <v>3.4002040122407346E-4</v>
          </cell>
          <cell r="H32">
            <v>1</v>
          </cell>
          <cell r="P32" t="str">
            <v>Aerospace Engineering PT</v>
          </cell>
          <cell r="Q32">
            <v>0</v>
          </cell>
          <cell r="R32">
            <v>1</v>
          </cell>
          <cell r="S32">
            <v>0</v>
          </cell>
          <cell r="AH32" t="str">
            <v>Aerospace Engineering PT</v>
          </cell>
          <cell r="AI32">
            <v>0</v>
          </cell>
          <cell r="AJ32">
            <v>1</v>
          </cell>
          <cell r="AK32">
            <v>0</v>
          </cell>
          <cell r="AL32">
            <v>0</v>
          </cell>
          <cell r="AM32">
            <v>0</v>
          </cell>
        </row>
        <row r="33">
          <cell r="E33" t="str">
            <v>Architecture</v>
          </cell>
          <cell r="F33">
            <v>57</v>
          </cell>
          <cell r="G33">
            <v>1.9381162869772185E-2</v>
          </cell>
          <cell r="H33">
            <v>57</v>
          </cell>
          <cell r="P33" t="str">
            <v>Architecture</v>
          </cell>
          <cell r="Q33">
            <v>0.54385964912280704</v>
          </cell>
          <cell r="R33">
            <v>0.45614035087719296</v>
          </cell>
          <cell r="S33">
            <v>0</v>
          </cell>
          <cell r="AH33" t="str">
            <v>Architecture</v>
          </cell>
          <cell r="AI33">
            <v>0.26315789473684209</v>
          </cell>
          <cell r="AJ33">
            <v>0.7543859649122806</v>
          </cell>
          <cell r="AK33">
            <v>0.17543859649122806</v>
          </cell>
          <cell r="AL33">
            <v>1.7543859649122806E-2</v>
          </cell>
          <cell r="AM33">
            <v>5.2631578947368418E-2</v>
          </cell>
        </row>
        <row r="34">
          <cell r="E34" t="str">
            <v>Biomedical Engineering FT</v>
          </cell>
          <cell r="F34">
            <v>66</v>
          </cell>
          <cell r="G34">
            <v>2.2441346480788847E-2</v>
          </cell>
          <cell r="H34">
            <v>66</v>
          </cell>
          <cell r="P34" t="str">
            <v>Biomedical Engineering FT</v>
          </cell>
          <cell r="Q34">
            <v>0.64615384615384619</v>
          </cell>
          <cell r="R34">
            <v>0.33846153846153848</v>
          </cell>
          <cell r="S34">
            <v>1.5384615384615385E-2</v>
          </cell>
          <cell r="AH34" t="str">
            <v>Biomedical Engineering FT</v>
          </cell>
          <cell r="AI34">
            <v>0.34848484848484851</v>
          </cell>
          <cell r="AJ34">
            <v>0.87878787878787878</v>
          </cell>
          <cell r="AK34">
            <v>3.0303030303030304E-2</v>
          </cell>
          <cell r="AL34">
            <v>0</v>
          </cell>
          <cell r="AM34">
            <v>7.575757575757576E-2</v>
          </cell>
        </row>
        <row r="35">
          <cell r="E35" t="str">
            <v>Biomedical Engineering PT</v>
          </cell>
          <cell r="F35">
            <v>8</v>
          </cell>
          <cell r="G35">
            <v>2.7201632097925877E-3</v>
          </cell>
          <cell r="H35">
            <v>8</v>
          </cell>
          <cell r="P35" t="str">
            <v>Biomedical Engineering PT</v>
          </cell>
          <cell r="Q35">
            <v>0.75</v>
          </cell>
          <cell r="R35">
            <v>0.25</v>
          </cell>
          <cell r="S35">
            <v>0</v>
          </cell>
          <cell r="AH35" t="str">
            <v>Biomedical Engineering PT</v>
          </cell>
          <cell r="AI35">
            <v>0.5</v>
          </cell>
          <cell r="AJ35">
            <v>1</v>
          </cell>
          <cell r="AK35">
            <v>0</v>
          </cell>
          <cell r="AL35">
            <v>0</v>
          </cell>
          <cell r="AM35">
            <v>0</v>
          </cell>
        </row>
        <row r="36">
          <cell r="E36" t="str">
            <v>Building Science FT</v>
          </cell>
          <cell r="F36">
            <v>15</v>
          </cell>
          <cell r="G36">
            <v>5.1003060183611015E-3</v>
          </cell>
          <cell r="H36">
            <v>15</v>
          </cell>
          <cell r="P36" t="str">
            <v>Building Science FT</v>
          </cell>
          <cell r="Q36">
            <v>0.5714285714285714</v>
          </cell>
          <cell r="R36">
            <v>0.42857142857142855</v>
          </cell>
          <cell r="S36">
            <v>0</v>
          </cell>
          <cell r="AH36" t="str">
            <v>Building Science FT</v>
          </cell>
          <cell r="AI36">
            <v>0.33333333333333331</v>
          </cell>
          <cell r="AJ36">
            <v>0.6</v>
          </cell>
          <cell r="AK36">
            <v>0.2</v>
          </cell>
          <cell r="AL36">
            <v>0</v>
          </cell>
          <cell r="AM36">
            <v>0.13333333333333333</v>
          </cell>
        </row>
        <row r="37">
          <cell r="E37" t="str">
            <v>Building Science PT</v>
          </cell>
          <cell r="F37">
            <v>11</v>
          </cell>
          <cell r="G37">
            <v>3.7402244134648079E-3</v>
          </cell>
          <cell r="H37">
            <v>11</v>
          </cell>
          <cell r="P37" t="str">
            <v>Building Science PT</v>
          </cell>
          <cell r="Q37">
            <v>0.72727272727272729</v>
          </cell>
          <cell r="R37">
            <v>0.27272727272727271</v>
          </cell>
          <cell r="S37">
            <v>0</v>
          </cell>
          <cell r="AH37" t="str">
            <v>Building Science PT</v>
          </cell>
          <cell r="AI37">
            <v>0.36363636363636365</v>
          </cell>
          <cell r="AJ37">
            <v>0.81818181818181812</v>
          </cell>
          <cell r="AK37">
            <v>0.18181818181818182</v>
          </cell>
          <cell r="AL37">
            <v>0</v>
          </cell>
          <cell r="AM37">
            <v>0</v>
          </cell>
        </row>
        <row r="38">
          <cell r="E38" t="str">
            <v>Chemical Engineering FT</v>
          </cell>
          <cell r="F38">
            <v>23</v>
          </cell>
          <cell r="G38">
            <v>7.8204692281536887E-3</v>
          </cell>
          <cell r="H38">
            <v>23</v>
          </cell>
          <cell r="P38" t="str">
            <v>Chemical Engineering FT</v>
          </cell>
          <cell r="Q38">
            <v>0.43478260869565216</v>
          </cell>
          <cell r="R38">
            <v>0.56521739130434778</v>
          </cell>
          <cell r="S38">
            <v>0</v>
          </cell>
          <cell r="AH38" t="str">
            <v>Chemical Engineering FT</v>
          </cell>
          <cell r="AI38">
            <v>0.30434782608695654</v>
          </cell>
          <cell r="AJ38">
            <v>0.65217391304347827</v>
          </cell>
          <cell r="AK38">
            <v>8.6956521739130432E-2</v>
          </cell>
          <cell r="AL38">
            <v>4.3478260869565216E-2</v>
          </cell>
          <cell r="AM38">
            <v>0.21739130434782608</v>
          </cell>
        </row>
        <row r="39">
          <cell r="E39" t="str">
            <v>Civil Engineering FT</v>
          </cell>
          <cell r="F39">
            <v>50</v>
          </cell>
          <cell r="G39">
            <v>1.7001020061203673E-2</v>
          </cell>
          <cell r="H39">
            <v>50</v>
          </cell>
          <cell r="P39" t="str">
            <v>Civil Engineering FT</v>
          </cell>
          <cell r="Q39">
            <v>0.375</v>
          </cell>
          <cell r="R39">
            <v>0.625</v>
          </cell>
          <cell r="S39">
            <v>0</v>
          </cell>
          <cell r="AH39" t="str">
            <v>Civil Engineering FT</v>
          </cell>
          <cell r="AI39">
            <v>0.36</v>
          </cell>
          <cell r="AJ39">
            <v>0.66</v>
          </cell>
          <cell r="AK39">
            <v>0.08</v>
          </cell>
          <cell r="AL39">
            <v>0.04</v>
          </cell>
          <cell r="AM39">
            <v>0.2</v>
          </cell>
        </row>
        <row r="40">
          <cell r="E40" t="str">
            <v>Civil Engineering PT</v>
          </cell>
          <cell r="F40">
            <v>9</v>
          </cell>
          <cell r="G40">
            <v>3.0601836110166611E-3</v>
          </cell>
          <cell r="H40">
            <v>9</v>
          </cell>
          <cell r="P40" t="str">
            <v>Civil Engineering PT</v>
          </cell>
          <cell r="Q40">
            <v>0.1111111111111111</v>
          </cell>
          <cell r="R40">
            <v>0.88888888888888884</v>
          </cell>
          <cell r="S40">
            <v>0</v>
          </cell>
          <cell r="AH40" t="str">
            <v>Civil Engineering PT</v>
          </cell>
          <cell r="AI40">
            <v>0.55555555555555558</v>
          </cell>
          <cell r="AJ40">
            <v>0.7777777777777779</v>
          </cell>
          <cell r="AK40">
            <v>0.1111111111111111</v>
          </cell>
          <cell r="AL40">
            <v>0</v>
          </cell>
          <cell r="AM40">
            <v>0</v>
          </cell>
        </row>
        <row r="41">
          <cell r="E41" t="str">
            <v>Computer Networks FT</v>
          </cell>
          <cell r="F41">
            <v>41</v>
          </cell>
          <cell r="G41">
            <v>1.3940836450187011E-2</v>
          </cell>
          <cell r="H41">
            <v>41</v>
          </cell>
          <cell r="P41" t="str">
            <v>Computer Networks FT</v>
          </cell>
          <cell r="Q41">
            <v>0.26829268292682928</v>
          </cell>
          <cell r="R41">
            <v>0.70731707317073167</v>
          </cell>
          <cell r="S41">
            <v>2.4390243902439025E-2</v>
          </cell>
          <cell r="AH41" t="str">
            <v>Computer Networks FT</v>
          </cell>
          <cell r="AI41">
            <v>0.1951219512195122</v>
          </cell>
          <cell r="AJ41">
            <v>0.51219512195121952</v>
          </cell>
          <cell r="AK41">
            <v>4.878048780487805E-2</v>
          </cell>
          <cell r="AL41">
            <v>0</v>
          </cell>
          <cell r="AM41">
            <v>0.3902439024390244</v>
          </cell>
        </row>
        <row r="42">
          <cell r="E42" t="str">
            <v>Electrical &amp; Computer Engineering FT</v>
          </cell>
          <cell r="F42">
            <v>98</v>
          </cell>
          <cell r="G42">
            <v>3.3321999319959196E-2</v>
          </cell>
          <cell r="H42">
            <v>98</v>
          </cell>
          <cell r="P42" t="str">
            <v>Electrical &amp; Computer Engineering FT</v>
          </cell>
          <cell r="Q42">
            <v>0.21875</v>
          </cell>
          <cell r="R42">
            <v>0.78125</v>
          </cell>
          <cell r="S42">
            <v>0</v>
          </cell>
          <cell r="AH42" t="str">
            <v>Electrical &amp; Computer Engineering FT</v>
          </cell>
          <cell r="AI42">
            <v>0.40816326530612246</v>
          </cell>
          <cell r="AJ42">
            <v>0.69387755102040816</v>
          </cell>
          <cell r="AK42">
            <v>5.1020408163265307E-2</v>
          </cell>
          <cell r="AL42">
            <v>1.020408163265306E-2</v>
          </cell>
          <cell r="AM42">
            <v>0.21428571428571427</v>
          </cell>
        </row>
        <row r="43">
          <cell r="E43" t="str">
            <v>Electrical &amp; Computer Engineering PT</v>
          </cell>
          <cell r="F43">
            <v>32</v>
          </cell>
          <cell r="G43">
            <v>1.0880652839170351E-2</v>
          </cell>
          <cell r="H43">
            <v>32</v>
          </cell>
          <cell r="P43" t="str">
            <v>Electrical &amp; Computer Engineering PT</v>
          </cell>
          <cell r="Q43">
            <v>0.33333333333333331</v>
          </cell>
          <cell r="R43">
            <v>0.66666666666666663</v>
          </cell>
          <cell r="S43">
            <v>0</v>
          </cell>
          <cell r="AH43" t="str">
            <v>Electrical &amp; Computer Engineering PT</v>
          </cell>
          <cell r="AI43">
            <v>0.34375</v>
          </cell>
          <cell r="AJ43">
            <v>0.875</v>
          </cell>
          <cell r="AK43">
            <v>6.25E-2</v>
          </cell>
          <cell r="AL43">
            <v>0</v>
          </cell>
          <cell r="AM43">
            <v>3.125E-2</v>
          </cell>
        </row>
        <row r="44">
          <cell r="E44" t="str">
            <v>Engineering Innovation &amp; Entrepreneurship FT</v>
          </cell>
          <cell r="F44">
            <v>43</v>
          </cell>
          <cell r="G44">
            <v>1.4620877252635158E-2</v>
          </cell>
          <cell r="H44">
            <v>43</v>
          </cell>
          <cell r="P44" t="str">
            <v>Engineering Innovation &amp; Entrepreneurship FT</v>
          </cell>
          <cell r="Q44">
            <v>0.32558139534883723</v>
          </cell>
          <cell r="R44">
            <v>0.67441860465116277</v>
          </cell>
          <cell r="S44">
            <v>0</v>
          </cell>
          <cell r="AH44" t="str">
            <v>Engineering Innovation &amp; Entrepreneurship FT</v>
          </cell>
          <cell r="AI44">
            <v>0.27906976744186046</v>
          </cell>
          <cell r="AJ44">
            <v>0.37209302325581395</v>
          </cell>
          <cell r="AK44">
            <v>2.3255813953488372E-2</v>
          </cell>
          <cell r="AL44">
            <v>2.3255813953488372E-2</v>
          </cell>
          <cell r="AM44">
            <v>0.48837209302325579</v>
          </cell>
        </row>
        <row r="45">
          <cell r="E45" t="str">
            <v>Mechanical Engineering FT</v>
          </cell>
          <cell r="F45">
            <v>35</v>
          </cell>
          <cell r="G45">
            <v>1.1900714042842571E-2</v>
          </cell>
          <cell r="H45">
            <v>35</v>
          </cell>
          <cell r="P45" t="str">
            <v>Mechanical Engineering FT</v>
          </cell>
          <cell r="Q45">
            <v>0.20588235294117646</v>
          </cell>
          <cell r="R45">
            <v>0.73529411764705888</v>
          </cell>
          <cell r="S45">
            <v>5.8823529411764705E-2</v>
          </cell>
          <cell r="AH45" t="str">
            <v>Mechanical Engineering FT</v>
          </cell>
          <cell r="AI45">
            <v>0.45714285714285713</v>
          </cell>
          <cell r="AJ45">
            <v>0.74285714285714288</v>
          </cell>
          <cell r="AK45">
            <v>2.8571428571428571E-2</v>
          </cell>
          <cell r="AL45">
            <v>2.8571428571428571E-2</v>
          </cell>
          <cell r="AM45">
            <v>0.14285714285714285</v>
          </cell>
        </row>
        <row r="46">
          <cell r="E46" t="str">
            <v>Mechanical Engineering PT</v>
          </cell>
          <cell r="F46">
            <v>3</v>
          </cell>
          <cell r="G46">
            <v>1.0200612036722204E-3</v>
          </cell>
          <cell r="H46">
            <v>3</v>
          </cell>
          <cell r="P46" t="str">
            <v>Mechanical Engineering PT</v>
          </cell>
          <cell r="Q46">
            <v>0.33333333333333331</v>
          </cell>
          <cell r="R46">
            <v>0.66666666666666663</v>
          </cell>
          <cell r="S46">
            <v>0</v>
          </cell>
          <cell r="AH46" t="str">
            <v>Mechanical Engineering PT</v>
          </cell>
          <cell r="AI46">
            <v>0</v>
          </cell>
          <cell r="AJ46">
            <v>0.66666666666666663</v>
          </cell>
          <cell r="AK46">
            <v>0.33333333333333331</v>
          </cell>
          <cell r="AL46">
            <v>0</v>
          </cell>
          <cell r="AM46">
            <v>0</v>
          </cell>
        </row>
        <row r="47">
          <cell r="E47" t="str">
            <v>Project Mgt FT</v>
          </cell>
          <cell r="F47">
            <v>10</v>
          </cell>
          <cell r="G47">
            <v>3.4002040122407345E-3</v>
          </cell>
          <cell r="H47">
            <v>10</v>
          </cell>
          <cell r="P47" t="str">
            <v>Project Mgt FT</v>
          </cell>
          <cell r="Q47">
            <v>0.5</v>
          </cell>
          <cell r="R47">
            <v>0.5</v>
          </cell>
          <cell r="S47">
            <v>0</v>
          </cell>
          <cell r="AH47" t="str">
            <v>Project Mgt FT</v>
          </cell>
          <cell r="AI47">
            <v>0.4</v>
          </cell>
          <cell r="AJ47">
            <v>0.6</v>
          </cell>
          <cell r="AK47">
            <v>0.1</v>
          </cell>
          <cell r="AL47">
            <v>0</v>
          </cell>
          <cell r="AM47">
            <v>0.2</v>
          </cell>
        </row>
        <row r="48">
          <cell r="E48" t="str">
            <v>Project Mgt PT</v>
          </cell>
          <cell r="F48">
            <v>9</v>
          </cell>
          <cell r="G48">
            <v>3.0601836110166611E-3</v>
          </cell>
          <cell r="H48">
            <v>9</v>
          </cell>
          <cell r="P48" t="str">
            <v>Project Mgt PT</v>
          </cell>
          <cell r="Q48">
            <v>0.44444444444444442</v>
          </cell>
          <cell r="R48">
            <v>0.55555555555555558</v>
          </cell>
          <cell r="S48">
            <v>0</v>
          </cell>
          <cell r="AH48" t="str">
            <v>Project Mgt PT</v>
          </cell>
          <cell r="AI48">
            <v>0.44444444444444442</v>
          </cell>
          <cell r="AJ48">
            <v>0.88888888888888884</v>
          </cell>
          <cell r="AK48">
            <v>0.1111111111111111</v>
          </cell>
          <cell r="AL48">
            <v>0</v>
          </cell>
          <cell r="AM48">
            <v>0</v>
          </cell>
        </row>
        <row r="49">
          <cell r="E49" t="str">
            <v>Interdisciplinary</v>
          </cell>
          <cell r="F49">
            <v>206</v>
          </cell>
          <cell r="G49">
            <v>7.0044202652159132E-2</v>
          </cell>
          <cell r="P49" t="str">
            <v>Interdisciplinary</v>
          </cell>
          <cell r="Q49">
            <v>0.52195121951219514</v>
          </cell>
          <cell r="R49">
            <v>0.45365853658536587</v>
          </cell>
          <cell r="S49">
            <v>2.4390243902439025E-2</v>
          </cell>
          <cell r="AH49" t="str">
            <v>Interdisciplinary</v>
          </cell>
          <cell r="AI49">
            <v>0.38834951456310679</v>
          </cell>
          <cell r="AJ49">
            <v>0.63592233009708732</v>
          </cell>
          <cell r="AK49">
            <v>9.7087378640776698E-2</v>
          </cell>
          <cell r="AL49">
            <v>5.8252427184466021E-2</v>
          </cell>
          <cell r="AM49">
            <v>0.1650485436893204</v>
          </cell>
        </row>
        <row r="50">
          <cell r="E50" t="str">
            <v>Communication &amp; Culture FT</v>
          </cell>
          <cell r="F50">
            <v>27</v>
          </cell>
          <cell r="G50">
            <v>9.1805508330499823E-3</v>
          </cell>
          <cell r="H50">
            <v>27</v>
          </cell>
          <cell r="P50" t="str">
            <v>Communication &amp; Culture FT</v>
          </cell>
          <cell r="Q50">
            <v>0.70370370370370372</v>
          </cell>
          <cell r="R50">
            <v>0.18518518518518517</v>
          </cell>
          <cell r="S50">
            <v>0.1111111111111111</v>
          </cell>
          <cell r="AH50" t="str">
            <v>Communication &amp; Culture FT</v>
          </cell>
          <cell r="AI50">
            <v>0.44444444444444442</v>
          </cell>
          <cell r="AJ50">
            <v>0.55555555555555558</v>
          </cell>
          <cell r="AK50">
            <v>0.18518518518518517</v>
          </cell>
          <cell r="AL50">
            <v>0.1111111111111111</v>
          </cell>
          <cell r="AM50">
            <v>7.407407407407407E-2</v>
          </cell>
        </row>
        <row r="51">
          <cell r="E51" t="str">
            <v>Communication &amp; Culture PT</v>
          </cell>
          <cell r="F51">
            <v>5</v>
          </cell>
          <cell r="G51">
            <v>1.7001020061203672E-3</v>
          </cell>
          <cell r="H51">
            <v>5</v>
          </cell>
          <cell r="P51" t="str">
            <v>Communication &amp; Culture PT</v>
          </cell>
          <cell r="Q51">
            <v>0.4</v>
          </cell>
          <cell r="R51">
            <v>0.4</v>
          </cell>
          <cell r="S51">
            <v>0.2</v>
          </cell>
          <cell r="AH51" t="str">
            <v>Communication &amp; Culture PT</v>
          </cell>
          <cell r="AI51">
            <v>0.6</v>
          </cell>
          <cell r="AJ51">
            <v>0.6</v>
          </cell>
          <cell r="AK51">
            <v>0</v>
          </cell>
          <cell r="AL51">
            <v>0.4</v>
          </cell>
          <cell r="AM51">
            <v>0</v>
          </cell>
        </row>
        <row r="52">
          <cell r="E52" t="str">
            <v>Cybersecurity FT</v>
          </cell>
          <cell r="F52">
            <v>24</v>
          </cell>
          <cell r="G52">
            <v>8.1604896293777634E-3</v>
          </cell>
          <cell r="H52">
            <v>24</v>
          </cell>
          <cell r="P52" t="str">
            <v>Cybersecurity FT</v>
          </cell>
          <cell r="Q52">
            <v>0.16666666666666666</v>
          </cell>
          <cell r="R52">
            <v>0.83333333333333337</v>
          </cell>
          <cell r="S52">
            <v>0</v>
          </cell>
          <cell r="AH52" t="str">
            <v>Cybersecurity FT</v>
          </cell>
          <cell r="AI52">
            <v>0.20833333333333334</v>
          </cell>
          <cell r="AJ52">
            <v>0.66666666666666674</v>
          </cell>
          <cell r="AK52">
            <v>0</v>
          </cell>
          <cell r="AL52">
            <v>0</v>
          </cell>
          <cell r="AM52">
            <v>0.33333333333333331</v>
          </cell>
        </row>
        <row r="53">
          <cell r="E53" t="str">
            <v>Data Science &amp; Analytics FT</v>
          </cell>
          <cell r="F53">
            <v>50</v>
          </cell>
          <cell r="G53">
            <v>1.7001020061203673E-2</v>
          </cell>
          <cell r="H53">
            <v>50</v>
          </cell>
          <cell r="P53" t="str">
            <v>Data Science &amp; Analytics FT</v>
          </cell>
          <cell r="Q53">
            <v>0.38</v>
          </cell>
          <cell r="R53">
            <v>0.6</v>
          </cell>
          <cell r="S53">
            <v>0.02</v>
          </cell>
          <cell r="AH53" t="str">
            <v>Data Science &amp; Analytics FT</v>
          </cell>
          <cell r="AI53">
            <v>0.26</v>
          </cell>
          <cell r="AJ53">
            <v>0.44</v>
          </cell>
          <cell r="AK53">
            <v>0.06</v>
          </cell>
          <cell r="AL53">
            <v>0.08</v>
          </cell>
          <cell r="AM53">
            <v>0.34</v>
          </cell>
        </row>
        <row r="54">
          <cell r="E54" t="str">
            <v>Data Science &amp; Analytics PT</v>
          </cell>
          <cell r="F54">
            <v>11</v>
          </cell>
          <cell r="G54">
            <v>3.7402244134648079E-3</v>
          </cell>
          <cell r="H54">
            <v>11</v>
          </cell>
          <cell r="P54" t="str">
            <v>Data Science &amp; Analytics PT</v>
          </cell>
          <cell r="Q54">
            <v>0.27272727272727271</v>
          </cell>
          <cell r="R54">
            <v>0.72727272727272729</v>
          </cell>
          <cell r="S54">
            <v>0</v>
          </cell>
          <cell r="AH54" t="str">
            <v>Data Science &amp; Analytics PT</v>
          </cell>
          <cell r="AI54">
            <v>0.27272727272727271</v>
          </cell>
          <cell r="AJ54">
            <v>0.72727272727272729</v>
          </cell>
          <cell r="AK54">
            <v>0.18181818181818182</v>
          </cell>
          <cell r="AL54">
            <v>0</v>
          </cell>
          <cell r="AM54">
            <v>0</v>
          </cell>
        </row>
        <row r="55">
          <cell r="E55" t="str">
            <v>Environmental Applied Science &amp; Mgt FT</v>
          </cell>
          <cell r="F55">
            <v>41</v>
          </cell>
          <cell r="G55">
            <v>1.3940836450187011E-2</v>
          </cell>
          <cell r="H55">
            <v>41</v>
          </cell>
          <cell r="P55" t="str">
            <v>Environmental Applied Science &amp; Mgt FT</v>
          </cell>
          <cell r="Q55">
            <v>0.56097560975609762</v>
          </cell>
          <cell r="R55">
            <v>0.43902439024390244</v>
          </cell>
          <cell r="S55">
            <v>0</v>
          </cell>
          <cell r="AH55" t="str">
            <v>Environmental Applied Science &amp; Mgt FT</v>
          </cell>
          <cell r="AI55">
            <v>0.51219512195121952</v>
          </cell>
          <cell r="AJ55">
            <v>0.85365853658536595</v>
          </cell>
          <cell r="AK55">
            <v>4.878048780487805E-2</v>
          </cell>
          <cell r="AL55">
            <v>2.4390243902439025E-2</v>
          </cell>
          <cell r="AM55">
            <v>4.878048780487805E-2</v>
          </cell>
        </row>
        <row r="56">
          <cell r="E56" t="str">
            <v>Environmental Applied Science &amp; Mgt PT</v>
          </cell>
          <cell r="F56">
            <v>1</v>
          </cell>
          <cell r="G56">
            <v>3.4002040122407346E-4</v>
          </cell>
          <cell r="H56">
            <v>1</v>
          </cell>
          <cell r="P56" t="str">
            <v>Environmental Applied Science &amp; Mgt PT</v>
          </cell>
          <cell r="Q56">
            <v>0</v>
          </cell>
          <cell r="R56">
            <v>1</v>
          </cell>
          <cell r="S56">
            <v>0</v>
          </cell>
          <cell r="AH56" t="str">
            <v>Environmental Applied Science &amp; Mgt PT</v>
          </cell>
          <cell r="AI56">
            <v>1</v>
          </cell>
          <cell r="AJ56">
            <v>1</v>
          </cell>
          <cell r="AK56">
            <v>0</v>
          </cell>
          <cell r="AL56">
            <v>0</v>
          </cell>
          <cell r="AM56">
            <v>0</v>
          </cell>
        </row>
        <row r="57">
          <cell r="E57" t="str">
            <v>Immigration &amp; Settlement Studies FT</v>
          </cell>
          <cell r="F57">
            <v>39</v>
          </cell>
          <cell r="G57">
            <v>1.3260795647738865E-2</v>
          </cell>
          <cell r="H57">
            <v>39</v>
          </cell>
          <cell r="P57" t="str">
            <v>Immigration &amp; Settlement Studies FT</v>
          </cell>
          <cell r="Q57">
            <v>0.84210526315789469</v>
          </cell>
          <cell r="R57">
            <v>0.15789473684210525</v>
          </cell>
          <cell r="S57">
            <v>0</v>
          </cell>
          <cell r="AH57" t="str">
            <v>Immigration &amp; Settlement Studies FT</v>
          </cell>
          <cell r="AI57">
            <v>0.38461538461538464</v>
          </cell>
          <cell r="AJ57">
            <v>0.58974358974358976</v>
          </cell>
          <cell r="AK57">
            <v>0.20512820512820512</v>
          </cell>
          <cell r="AL57">
            <v>5.128205128205128E-2</v>
          </cell>
          <cell r="AM57">
            <v>0.12820512820512819</v>
          </cell>
        </row>
        <row r="58">
          <cell r="E58" t="str">
            <v>Immigration &amp; Settlement Studies PT</v>
          </cell>
          <cell r="F58">
            <v>8</v>
          </cell>
          <cell r="G58">
            <v>2.7201632097925877E-3</v>
          </cell>
          <cell r="H58">
            <v>8</v>
          </cell>
          <cell r="P58" t="str">
            <v>Immigration &amp; Settlement Studies PT</v>
          </cell>
          <cell r="Q58">
            <v>0.625</v>
          </cell>
          <cell r="R58">
            <v>0.375</v>
          </cell>
          <cell r="S58">
            <v>0</v>
          </cell>
          <cell r="AH58" t="str">
            <v>Immigration &amp; Settlement Studies PT</v>
          </cell>
          <cell r="AI58">
            <v>0.875</v>
          </cell>
          <cell r="AJ58">
            <v>1</v>
          </cell>
          <cell r="AK58">
            <v>0</v>
          </cell>
          <cell r="AL58">
            <v>0</v>
          </cell>
          <cell r="AM58">
            <v>0</v>
          </cell>
        </row>
        <row r="59">
          <cell r="E59" t="str">
            <v>Science</v>
          </cell>
          <cell r="F59">
            <v>145</v>
          </cell>
          <cell r="G59">
            <v>4.9302958177490648E-2</v>
          </cell>
          <cell r="P59" t="str">
            <v>Science</v>
          </cell>
          <cell r="Q59">
            <v>0.40277777777777779</v>
          </cell>
          <cell r="R59">
            <v>0.58333333333333337</v>
          </cell>
          <cell r="S59">
            <v>1.3888888888888888E-2</v>
          </cell>
          <cell r="AH59" t="str">
            <v>Science</v>
          </cell>
          <cell r="AI59">
            <v>0.43448275862068964</v>
          </cell>
          <cell r="AJ59">
            <v>0.85517241379310338</v>
          </cell>
          <cell r="AK59">
            <v>8.9655172413793102E-2</v>
          </cell>
          <cell r="AL59">
            <v>2.7586206896551724E-2</v>
          </cell>
          <cell r="AM59">
            <v>1.3793103448275862E-2</v>
          </cell>
        </row>
        <row r="60">
          <cell r="E60" t="str">
            <v>Applied Mathematics</v>
          </cell>
          <cell r="F60">
            <v>19</v>
          </cell>
          <cell r="G60">
            <v>6.4603876232573951E-3</v>
          </cell>
          <cell r="H60">
            <v>19</v>
          </cell>
          <cell r="P60" t="str">
            <v>Applied Mathematics</v>
          </cell>
          <cell r="Q60">
            <v>0.42105263157894735</v>
          </cell>
          <cell r="R60">
            <v>0.57894736842105265</v>
          </cell>
          <cell r="S60">
            <v>0</v>
          </cell>
          <cell r="AH60" t="str">
            <v>Applied Mathematics</v>
          </cell>
          <cell r="AI60">
            <v>0.36842105263157893</v>
          </cell>
          <cell r="AJ60">
            <v>0.68421052631578949</v>
          </cell>
          <cell r="AK60">
            <v>0.21052631578947367</v>
          </cell>
          <cell r="AL60">
            <v>5.2631578947368418E-2</v>
          </cell>
          <cell r="AM60">
            <v>0</v>
          </cell>
        </row>
        <row r="61">
          <cell r="E61" t="str">
            <v>Biomedical Physics FT</v>
          </cell>
          <cell r="F61">
            <v>22</v>
          </cell>
          <cell r="G61">
            <v>7.4804488269296157E-3</v>
          </cell>
          <cell r="H61">
            <v>22</v>
          </cell>
          <cell r="P61" t="str">
            <v>Biomedical Physics FT</v>
          </cell>
          <cell r="Q61">
            <v>0.54545454545454541</v>
          </cell>
          <cell r="R61">
            <v>0.45454545454545453</v>
          </cell>
          <cell r="S61">
            <v>0</v>
          </cell>
          <cell r="AH61" t="str">
            <v>Biomedical Physics FT</v>
          </cell>
          <cell r="AI61">
            <v>0.36363636363636365</v>
          </cell>
          <cell r="AJ61">
            <v>0.72727272727272729</v>
          </cell>
          <cell r="AK61">
            <v>0.13636363636363635</v>
          </cell>
          <cell r="AL61">
            <v>9.0909090909090912E-2</v>
          </cell>
          <cell r="AM61">
            <v>0</v>
          </cell>
        </row>
        <row r="62">
          <cell r="E62" t="str">
            <v>Computer Science</v>
          </cell>
          <cell r="F62">
            <v>65</v>
          </cell>
          <cell r="G62">
            <v>2.2101326079564772E-2</v>
          </cell>
          <cell r="H62">
            <v>65</v>
          </cell>
          <cell r="P62" t="str">
            <v>Computer Science</v>
          </cell>
          <cell r="Q62">
            <v>0.23076923076923078</v>
          </cell>
          <cell r="R62">
            <v>0.75384615384615383</v>
          </cell>
          <cell r="S62">
            <v>1.5384615384615385E-2</v>
          </cell>
          <cell r="AH62" t="str">
            <v>Computer Science</v>
          </cell>
          <cell r="AI62">
            <v>0.43076923076923079</v>
          </cell>
          <cell r="AJ62">
            <v>0.9076923076923078</v>
          </cell>
          <cell r="AK62">
            <v>6.1538461538461542E-2</v>
          </cell>
          <cell r="AL62">
            <v>0</v>
          </cell>
          <cell r="AM62">
            <v>3.0769230769230771E-2</v>
          </cell>
        </row>
        <row r="63">
          <cell r="E63" t="str">
            <v>Molecular Science</v>
          </cell>
          <cell r="F63">
            <v>39</v>
          </cell>
          <cell r="G63">
            <v>1.3260795647738865E-2</v>
          </cell>
          <cell r="H63">
            <v>39</v>
          </cell>
          <cell r="P63" t="str">
            <v>Molecular Science</v>
          </cell>
          <cell r="Q63">
            <v>0.60526315789473684</v>
          </cell>
          <cell r="R63">
            <v>0.36842105263157893</v>
          </cell>
          <cell r="S63">
            <v>2.6315789473684209E-2</v>
          </cell>
          <cell r="AH63" t="str">
            <v>Molecular Science</v>
          </cell>
          <cell r="AI63">
            <v>0.51282051282051277</v>
          </cell>
          <cell r="AJ63">
            <v>0.92307692307692291</v>
          </cell>
          <cell r="AK63">
            <v>5.128205128205128E-2</v>
          </cell>
          <cell r="AL63">
            <v>2.564102564102564E-2</v>
          </cell>
          <cell r="AM63">
            <v>0</v>
          </cell>
        </row>
        <row r="64">
          <cell r="E64" t="str">
            <v>Ted Rogers School of Management</v>
          </cell>
          <cell r="F64">
            <v>304</v>
          </cell>
          <cell r="G64">
            <v>0.10336620197211832</v>
          </cell>
          <cell r="P64" t="str">
            <v>Ted Rogers School of Management</v>
          </cell>
          <cell r="Q64">
            <v>0.5082508250825083</v>
          </cell>
          <cell r="R64">
            <v>0.48184818481848185</v>
          </cell>
          <cell r="S64">
            <v>9.9009900990099011E-3</v>
          </cell>
          <cell r="AH64" t="str">
            <v>Ted Rogers School of Management</v>
          </cell>
          <cell r="AI64">
            <v>0.41447368421052633</v>
          </cell>
          <cell r="AJ64">
            <v>0.77631578947368429</v>
          </cell>
          <cell r="AK64">
            <v>0.11842105263157894</v>
          </cell>
          <cell r="AL64">
            <v>9.8684210526315784E-3</v>
          </cell>
          <cell r="AM64">
            <v>7.5657894736842105E-2</v>
          </cell>
        </row>
        <row r="65">
          <cell r="E65" t="str">
            <v>Business Administration MBA FT</v>
          </cell>
          <cell r="F65">
            <v>163</v>
          </cell>
          <cell r="G65">
            <v>5.5423325399523972E-2</v>
          </cell>
          <cell r="H65">
            <v>163</v>
          </cell>
          <cell r="P65" t="str">
            <v>Business Administration MBA FT</v>
          </cell>
          <cell r="Q65">
            <v>0.3619631901840491</v>
          </cell>
          <cell r="R65">
            <v>0.6380368098159509</v>
          </cell>
          <cell r="S65">
            <v>0</v>
          </cell>
          <cell r="AH65" t="str">
            <v>Business Administration MBA FT</v>
          </cell>
          <cell r="AI65">
            <v>0.41717791411042943</v>
          </cell>
          <cell r="AJ65">
            <v>0.79141104294478515</v>
          </cell>
          <cell r="AK65">
            <v>9.202453987730061E-2</v>
          </cell>
          <cell r="AL65">
            <v>1.2269938650306749E-2</v>
          </cell>
          <cell r="AM65">
            <v>6.7484662576687116E-2</v>
          </cell>
        </row>
        <row r="66">
          <cell r="E66" t="str">
            <v>Business Administration MBA PT</v>
          </cell>
          <cell r="F66">
            <v>32</v>
          </cell>
          <cell r="G66">
            <v>1.0880652839170351E-2</v>
          </cell>
          <cell r="H66">
            <v>32</v>
          </cell>
          <cell r="P66" t="str">
            <v>Business Administration MBA PT</v>
          </cell>
          <cell r="Q66">
            <v>0.4375</v>
          </cell>
          <cell r="R66">
            <v>0.5</v>
          </cell>
          <cell r="S66">
            <v>6.25E-2</v>
          </cell>
          <cell r="AH66" t="str">
            <v>Business Administration MBA PT</v>
          </cell>
          <cell r="AI66">
            <v>0.5625</v>
          </cell>
          <cell r="AJ66">
            <v>0.90625</v>
          </cell>
          <cell r="AK66">
            <v>9.375E-2</v>
          </cell>
          <cell r="AL66">
            <v>0</v>
          </cell>
          <cell r="AM66">
            <v>0</v>
          </cell>
        </row>
        <row r="67">
          <cell r="E67" t="str">
            <v>Health Administration</v>
          </cell>
          <cell r="F67">
            <v>60</v>
          </cell>
          <cell r="G67">
            <v>2.0401224073444406E-2</v>
          </cell>
          <cell r="H67">
            <v>60</v>
          </cell>
          <cell r="P67" t="str">
            <v>Health Administration</v>
          </cell>
          <cell r="Q67">
            <v>0.83333333333333337</v>
          </cell>
          <cell r="R67">
            <v>0.16666666666666666</v>
          </cell>
          <cell r="S67">
            <v>0</v>
          </cell>
          <cell r="AH67" t="str">
            <v>Health Administration</v>
          </cell>
          <cell r="AI67">
            <v>0.45</v>
          </cell>
          <cell r="AJ67">
            <v>0.85</v>
          </cell>
          <cell r="AK67">
            <v>0.15</v>
          </cell>
          <cell r="AL67">
            <v>0</v>
          </cell>
          <cell r="AM67">
            <v>0</v>
          </cell>
        </row>
        <row r="68">
          <cell r="E68" t="str">
            <v>Masters of Science in Mgt MScM FT</v>
          </cell>
          <cell r="F68">
            <v>49</v>
          </cell>
          <cell r="G68">
            <v>1.6660999659979598E-2</v>
          </cell>
          <cell r="H68">
            <v>49</v>
          </cell>
          <cell r="P68" t="str">
            <v>Masters of Science in Mgt MScM FT</v>
          </cell>
          <cell r="Q68">
            <v>0.64583333333333337</v>
          </cell>
          <cell r="R68">
            <v>0.33333333333333331</v>
          </cell>
          <cell r="S68">
            <v>2.0833333333333332E-2</v>
          </cell>
          <cell r="AH68" t="str">
            <v>Masters of Science in Mgt MScM FT</v>
          </cell>
          <cell r="AI68">
            <v>0.26530612244897961</v>
          </cell>
          <cell r="AJ68">
            <v>0.55102040816326536</v>
          </cell>
          <cell r="AK68">
            <v>0.18367346938775511</v>
          </cell>
          <cell r="AL68">
            <v>2.0408163265306121E-2</v>
          </cell>
          <cell r="AM68">
            <v>0.24489795918367346</v>
          </cell>
        </row>
        <row r="69">
          <cell r="E69" t="str">
            <v>The Creative School</v>
          </cell>
          <cell r="F69">
            <v>327</v>
          </cell>
          <cell r="G69">
            <v>0.11118667120027202</v>
          </cell>
          <cell r="P69" t="str">
            <v>The Creative School</v>
          </cell>
          <cell r="Q69">
            <v>0.70552147239263807</v>
          </cell>
          <cell r="R69">
            <v>0.27914110429447853</v>
          </cell>
          <cell r="S69">
            <v>1.5337423312883436E-2</v>
          </cell>
          <cell r="AH69" t="str">
            <v>The Creative School</v>
          </cell>
          <cell r="AI69">
            <v>0.28134556574923547</v>
          </cell>
          <cell r="AJ69">
            <v>0.49847094801223235</v>
          </cell>
          <cell r="AK69">
            <v>0.13149847094801223</v>
          </cell>
          <cell r="AL69">
            <v>7.3394495412844041E-2</v>
          </cell>
          <cell r="AM69">
            <v>0.26605504587155965</v>
          </cell>
        </row>
        <row r="70">
          <cell r="E70" t="str">
            <v>Digital Media FT</v>
          </cell>
          <cell r="F70">
            <v>101</v>
          </cell>
          <cell r="G70">
            <v>3.4342060523631417E-2</v>
          </cell>
          <cell r="H70">
            <v>101</v>
          </cell>
          <cell r="P70" t="str">
            <v>Digital Media FT</v>
          </cell>
          <cell r="Q70">
            <v>0.63366336633663367</v>
          </cell>
          <cell r="R70">
            <v>0.36633663366336633</v>
          </cell>
          <cell r="S70">
            <v>0</v>
          </cell>
          <cell r="AH70" t="str">
            <v>Digital Media FT</v>
          </cell>
          <cell r="AI70">
            <v>0.17821782178217821</v>
          </cell>
          <cell r="AJ70">
            <v>0.29702970297029702</v>
          </cell>
          <cell r="AK70">
            <v>5.9405940594059403E-2</v>
          </cell>
          <cell r="AL70">
            <v>0</v>
          </cell>
          <cell r="AM70">
            <v>0.63366336633663367</v>
          </cell>
        </row>
        <row r="71">
          <cell r="E71" t="str">
            <v>Digital Media PT</v>
          </cell>
          <cell r="F71">
            <v>6</v>
          </cell>
          <cell r="G71">
            <v>2.0401224073444408E-3</v>
          </cell>
          <cell r="H71">
            <v>6</v>
          </cell>
          <cell r="P71" t="str">
            <v>Digital Media PT</v>
          </cell>
          <cell r="Q71">
            <v>0.16666666666666666</v>
          </cell>
          <cell r="R71">
            <v>0.83333333333333337</v>
          </cell>
          <cell r="S71">
            <v>0</v>
          </cell>
          <cell r="AH71" t="str">
            <v>Digital Media PT</v>
          </cell>
          <cell r="AI71">
            <v>0.66666666666666663</v>
          </cell>
          <cell r="AJ71">
            <v>0.66666666666666663</v>
          </cell>
          <cell r="AK71">
            <v>0.33333333333333331</v>
          </cell>
          <cell r="AL71">
            <v>0</v>
          </cell>
          <cell r="AM71">
            <v>0</v>
          </cell>
        </row>
        <row r="72">
          <cell r="E72" t="str">
            <v>Documentary Media</v>
          </cell>
          <cell r="F72">
            <v>18</v>
          </cell>
          <cell r="G72">
            <v>6.1203672220333221E-3</v>
          </cell>
          <cell r="H72">
            <v>18</v>
          </cell>
          <cell r="P72" t="str">
            <v>Documentary Media</v>
          </cell>
          <cell r="Q72">
            <v>0.83333333333333337</v>
          </cell>
          <cell r="R72">
            <v>0.16666666666666666</v>
          </cell>
          <cell r="S72">
            <v>0</v>
          </cell>
          <cell r="AH72" t="str">
            <v>Documentary Media</v>
          </cell>
          <cell r="AI72">
            <v>0.22222222222222221</v>
          </cell>
          <cell r="AJ72">
            <v>0.55555555555555547</v>
          </cell>
          <cell r="AK72">
            <v>0.16666666666666666</v>
          </cell>
          <cell r="AL72">
            <v>0.1111111111111111</v>
          </cell>
          <cell r="AM72">
            <v>5.5555555555555552E-2</v>
          </cell>
        </row>
        <row r="73">
          <cell r="E73" t="str">
            <v>Fashion</v>
          </cell>
          <cell r="F73">
            <v>32</v>
          </cell>
          <cell r="G73">
            <v>1.0880652839170351E-2</v>
          </cell>
          <cell r="H73">
            <v>32</v>
          </cell>
          <cell r="P73" t="str">
            <v>Fashion</v>
          </cell>
          <cell r="Q73">
            <v>0.875</v>
          </cell>
          <cell r="R73">
            <v>9.375E-2</v>
          </cell>
          <cell r="S73">
            <v>3.125E-2</v>
          </cell>
          <cell r="AH73" t="str">
            <v>Fashion</v>
          </cell>
          <cell r="AI73">
            <v>0.46875</v>
          </cell>
          <cell r="AJ73">
            <v>0.625</v>
          </cell>
          <cell r="AK73">
            <v>0.125</v>
          </cell>
          <cell r="AL73">
            <v>0.125</v>
          </cell>
          <cell r="AM73">
            <v>9.375E-2</v>
          </cell>
        </row>
        <row r="74">
          <cell r="E74" t="str">
            <v>Film &amp; Photography Preservation FT</v>
          </cell>
          <cell r="F74">
            <v>36</v>
          </cell>
          <cell r="G74">
            <v>1.2240734444066644E-2</v>
          </cell>
          <cell r="H74">
            <v>36</v>
          </cell>
          <cell r="P74" t="str">
            <v>Film &amp; Photography Preservation FT</v>
          </cell>
          <cell r="Q74">
            <v>0.62857142857142856</v>
          </cell>
          <cell r="R74">
            <v>0.34285714285714286</v>
          </cell>
          <cell r="S74">
            <v>2.8571428571428571E-2</v>
          </cell>
          <cell r="AH74" t="str">
            <v>Film &amp; Photography Preservation FT</v>
          </cell>
          <cell r="AI74">
            <v>0.19444444444444445</v>
          </cell>
          <cell r="AJ74">
            <v>0.44444444444444442</v>
          </cell>
          <cell r="AK74">
            <v>0.22222222222222221</v>
          </cell>
          <cell r="AL74">
            <v>0.19444444444444445</v>
          </cell>
          <cell r="AM74">
            <v>0.1111111111111111</v>
          </cell>
        </row>
        <row r="75">
          <cell r="E75" t="str">
            <v>Interior Design FT</v>
          </cell>
          <cell r="F75">
            <v>29</v>
          </cell>
          <cell r="G75">
            <v>9.86059163549813E-3</v>
          </cell>
          <cell r="H75">
            <v>29</v>
          </cell>
          <cell r="P75" t="str">
            <v>Interior Design FT</v>
          </cell>
          <cell r="Q75">
            <v>0.89655172413793105</v>
          </cell>
          <cell r="R75">
            <v>0.10344827586206896</v>
          </cell>
          <cell r="S75">
            <v>0</v>
          </cell>
          <cell r="AH75" t="str">
            <v>Interior Design FT</v>
          </cell>
          <cell r="AI75">
            <v>0.2413793103448276</v>
          </cell>
          <cell r="AJ75">
            <v>0.48275862068965525</v>
          </cell>
          <cell r="AK75">
            <v>0.10344827586206896</v>
          </cell>
          <cell r="AL75">
            <v>0.10344827586206896</v>
          </cell>
          <cell r="AM75">
            <v>0.17241379310344829</v>
          </cell>
        </row>
        <row r="76">
          <cell r="E76" t="str">
            <v>Journalism</v>
          </cell>
          <cell r="F76">
            <v>30</v>
          </cell>
          <cell r="G76">
            <v>1.0200612036722203E-2</v>
          </cell>
          <cell r="H76">
            <v>30</v>
          </cell>
          <cell r="P76" t="str">
            <v>Journalism</v>
          </cell>
          <cell r="Q76">
            <v>0.76666666666666672</v>
          </cell>
          <cell r="R76">
            <v>0.23333333333333334</v>
          </cell>
          <cell r="S76">
            <v>0</v>
          </cell>
          <cell r="AH76" t="str">
            <v>Journalism</v>
          </cell>
          <cell r="AI76">
            <v>0.26666666666666666</v>
          </cell>
          <cell r="AJ76">
            <v>0.53333333333333333</v>
          </cell>
          <cell r="AK76">
            <v>0.16666666666666666</v>
          </cell>
          <cell r="AL76">
            <v>0.13333333333333333</v>
          </cell>
          <cell r="AM76">
            <v>0.13333333333333333</v>
          </cell>
        </row>
        <row r="77">
          <cell r="E77" t="str">
            <v>Media Production FT</v>
          </cell>
          <cell r="F77">
            <v>24</v>
          </cell>
          <cell r="G77">
            <v>8.1604896293777634E-3</v>
          </cell>
          <cell r="H77">
            <v>24</v>
          </cell>
          <cell r="P77" t="str">
            <v>Media Production FT</v>
          </cell>
          <cell r="Q77">
            <v>0.70833333333333337</v>
          </cell>
          <cell r="R77">
            <v>0.25</v>
          </cell>
          <cell r="S77">
            <v>4.1666666666666664E-2</v>
          </cell>
          <cell r="AH77" t="str">
            <v>Media Production FT</v>
          </cell>
          <cell r="AI77">
            <v>0.41666666666666669</v>
          </cell>
          <cell r="AJ77">
            <v>0.75</v>
          </cell>
          <cell r="AK77">
            <v>0.125</v>
          </cell>
          <cell r="AL77">
            <v>4.1666666666666664E-2</v>
          </cell>
          <cell r="AM77">
            <v>8.3333333333333329E-2</v>
          </cell>
        </row>
        <row r="78">
          <cell r="E78" t="str">
            <v>Professional Communication</v>
          </cell>
          <cell r="F78">
            <v>26</v>
          </cell>
          <cell r="G78">
            <v>8.8405304318259093E-3</v>
          </cell>
          <cell r="H78">
            <v>26</v>
          </cell>
          <cell r="P78" t="str">
            <v>Professional Communication</v>
          </cell>
          <cell r="Q78">
            <v>0.76923076923076927</v>
          </cell>
          <cell r="R78">
            <v>0.23076923076923078</v>
          </cell>
          <cell r="S78">
            <v>0</v>
          </cell>
          <cell r="AH78" t="str">
            <v>Professional Communication</v>
          </cell>
          <cell r="AI78">
            <v>0.30769230769230771</v>
          </cell>
          <cell r="AJ78">
            <v>0.65384615384615397</v>
          </cell>
          <cell r="AK78">
            <v>0.19230769230769232</v>
          </cell>
          <cell r="AL78">
            <v>3.8461538461538464E-2</v>
          </cell>
          <cell r="AM78">
            <v>0.11538461538461539</v>
          </cell>
        </row>
        <row r="79">
          <cell r="E79" t="str">
            <v>Scriptwriting &amp; Story Design</v>
          </cell>
          <cell r="F79">
            <v>25</v>
          </cell>
          <cell r="G79">
            <v>8.5005100306018364E-3</v>
          </cell>
          <cell r="H79">
            <v>25</v>
          </cell>
          <cell r="P79" t="str">
            <v>Scriptwriting &amp; Story Design</v>
          </cell>
          <cell r="Q79">
            <v>0.56000000000000005</v>
          </cell>
          <cell r="R79">
            <v>0.36</v>
          </cell>
          <cell r="S79">
            <v>0.08</v>
          </cell>
          <cell r="AH79" t="str">
            <v>Scriptwriting &amp; Story Design</v>
          </cell>
          <cell r="AI79">
            <v>0.44</v>
          </cell>
          <cell r="AJ79">
            <v>0.72</v>
          </cell>
          <cell r="AK79">
            <v>0.16</v>
          </cell>
          <cell r="AL79">
            <v>0.08</v>
          </cell>
          <cell r="AM79">
            <v>0.04</v>
          </cell>
        </row>
        <row r="80">
          <cell r="B80">
            <v>712</v>
          </cell>
          <cell r="E80" t="str">
            <v>Doctoral Programs</v>
          </cell>
          <cell r="F80">
            <v>712</v>
          </cell>
          <cell r="G80">
            <v>0.2420945256715403</v>
          </cell>
          <cell r="P80" t="str">
            <v>Doctoral Programs</v>
          </cell>
          <cell r="Q80">
            <v>0.51768033946251768</v>
          </cell>
          <cell r="R80">
            <v>0.46958981612446959</v>
          </cell>
          <cell r="S80">
            <v>1.272984441301273E-2</v>
          </cell>
          <cell r="AH80" t="str">
            <v>Doctoral Programs</v>
          </cell>
          <cell r="AI80">
            <v>0.3539325842696629</v>
          </cell>
          <cell r="AJ80">
            <v>0.58005617977528079</v>
          </cell>
          <cell r="AK80">
            <v>0.125</v>
          </cell>
          <cell r="AL80">
            <v>6.0393258426966294E-2</v>
          </cell>
          <cell r="AM80">
            <v>8.1460674157303375E-2</v>
          </cell>
        </row>
        <row r="81">
          <cell r="E81" t="str">
            <v>Arts</v>
          </cell>
          <cell r="F81">
            <v>145</v>
          </cell>
          <cell r="G81">
            <v>4.9302958177490648E-2</v>
          </cell>
          <cell r="P81" t="str">
            <v>Arts</v>
          </cell>
          <cell r="Q81">
            <v>0.73426573426573427</v>
          </cell>
          <cell r="R81">
            <v>0.26573426573426573</v>
          </cell>
          <cell r="S81">
            <v>0</v>
          </cell>
          <cell r="AH81" t="str">
            <v>Arts</v>
          </cell>
          <cell r="AI81">
            <v>0.39310344827586208</v>
          </cell>
          <cell r="AJ81">
            <v>0.62068965517241381</v>
          </cell>
          <cell r="AK81">
            <v>0.17241379310344829</v>
          </cell>
          <cell r="AL81">
            <v>0.12413793103448276</v>
          </cell>
          <cell r="AM81">
            <v>4.8275862068965517E-2</v>
          </cell>
        </row>
        <row r="82">
          <cell r="E82" t="str">
            <v>Economics PhD</v>
          </cell>
          <cell r="F82">
            <v>19</v>
          </cell>
          <cell r="G82">
            <v>6.4603876232573951E-3</v>
          </cell>
          <cell r="H82">
            <v>19</v>
          </cell>
          <cell r="P82" t="str">
            <v>Economics PhD</v>
          </cell>
          <cell r="Q82">
            <v>0.42105263157894735</v>
          </cell>
          <cell r="R82">
            <v>0.57894736842105265</v>
          </cell>
          <cell r="S82">
            <v>0</v>
          </cell>
          <cell r="AH82" t="str">
            <v>Economics PhD</v>
          </cell>
          <cell r="AI82">
            <v>0.36842105263157893</v>
          </cell>
          <cell r="AJ82">
            <v>0.52631578947368418</v>
          </cell>
          <cell r="AK82">
            <v>0.10526315789473684</v>
          </cell>
          <cell r="AL82">
            <v>5.2631578947368418E-2</v>
          </cell>
          <cell r="AM82">
            <v>0.21052631578947367</v>
          </cell>
        </row>
        <row r="83">
          <cell r="E83" t="str">
            <v>Policy Studies PhD</v>
          </cell>
          <cell r="F83">
            <v>53</v>
          </cell>
          <cell r="G83">
            <v>1.8021081264875893E-2</v>
          </cell>
          <cell r="H83">
            <v>53</v>
          </cell>
          <cell r="P83" t="str">
            <v>Policy Studies PhD</v>
          </cell>
          <cell r="Q83">
            <v>0.69811320754716977</v>
          </cell>
          <cell r="R83">
            <v>0.30188679245283018</v>
          </cell>
          <cell r="S83">
            <v>0</v>
          </cell>
          <cell r="AH83" t="str">
            <v>Policy Studies PhD</v>
          </cell>
          <cell r="AI83">
            <v>0.43396226415094341</v>
          </cell>
          <cell r="AJ83">
            <v>0.66037735849056611</v>
          </cell>
          <cell r="AK83">
            <v>0.13207547169811321</v>
          </cell>
          <cell r="AL83">
            <v>0.11320754716981132</v>
          </cell>
          <cell r="AM83">
            <v>5.6603773584905662E-2</v>
          </cell>
        </row>
        <row r="84">
          <cell r="E84" t="str">
            <v>Psychology PhD</v>
          </cell>
          <cell r="F84">
            <v>73</v>
          </cell>
          <cell r="G84">
            <v>2.4821489289357363E-2</v>
          </cell>
          <cell r="H84">
            <v>73</v>
          </cell>
          <cell r="P84" t="str">
            <v>Psychology PhD</v>
          </cell>
          <cell r="Q84">
            <v>0.84507042253521125</v>
          </cell>
          <cell r="R84">
            <v>0.15492957746478872</v>
          </cell>
          <cell r="S84">
            <v>0</v>
          </cell>
          <cell r="AH84" t="str">
            <v>Psychology PhD</v>
          </cell>
          <cell r="AI84">
            <v>0.36986301369863012</v>
          </cell>
          <cell r="AJ84">
            <v>0.61643835616438358</v>
          </cell>
          <cell r="AK84">
            <v>0.21917808219178081</v>
          </cell>
          <cell r="AL84">
            <v>0.15068493150684931</v>
          </cell>
          <cell r="AM84">
            <v>0</v>
          </cell>
        </row>
        <row r="85">
          <cell r="E85" t="str">
            <v>Community Services</v>
          </cell>
          <cell r="F85">
            <v>18</v>
          </cell>
          <cell r="G85">
            <v>6.1203672220333221E-3</v>
          </cell>
          <cell r="H85">
            <v>438</v>
          </cell>
          <cell r="P85" t="str">
            <v>Community Services</v>
          </cell>
          <cell r="Q85">
            <v>0.83333333333333337</v>
          </cell>
          <cell r="R85">
            <v>0.16666666666666666</v>
          </cell>
          <cell r="S85">
            <v>0</v>
          </cell>
          <cell r="AH85" t="str">
            <v>Community Services</v>
          </cell>
          <cell r="AI85">
            <v>0.55555555555555558</v>
          </cell>
          <cell r="AJ85">
            <v>0.7777777777777779</v>
          </cell>
          <cell r="AK85">
            <v>0.1111111111111111</v>
          </cell>
          <cell r="AL85">
            <v>0</v>
          </cell>
          <cell r="AM85">
            <v>5.5555555555555552E-2</v>
          </cell>
        </row>
        <row r="86">
          <cell r="E86" t="str">
            <v>Urban Health PhD</v>
          </cell>
          <cell r="F86">
            <v>18</v>
          </cell>
          <cell r="G86">
            <v>6.1203672220333221E-3</v>
          </cell>
          <cell r="H86">
            <v>18</v>
          </cell>
          <cell r="P86" t="str">
            <v>Urban Health PhD</v>
          </cell>
          <cell r="Q86">
            <v>0.83333333333333337</v>
          </cell>
          <cell r="R86">
            <v>0.16666666666666666</v>
          </cell>
          <cell r="S86">
            <v>0</v>
          </cell>
          <cell r="AH86" t="str">
            <v>Urban Health PhD</v>
          </cell>
          <cell r="AI86">
            <v>0.55555555555555558</v>
          </cell>
          <cell r="AJ86">
            <v>0.7777777777777779</v>
          </cell>
          <cell r="AK86">
            <v>0.1111111111111111</v>
          </cell>
          <cell r="AL86">
            <v>0</v>
          </cell>
          <cell r="AM86">
            <v>5.5555555555555552E-2</v>
          </cell>
        </row>
        <row r="87">
          <cell r="E87" t="str">
            <v>Engineering &amp; Architectural Science</v>
          </cell>
          <cell r="F87">
            <v>227</v>
          </cell>
          <cell r="G87">
            <v>7.7184631077864677E-2</v>
          </cell>
          <cell r="P87" t="str">
            <v>Engineering &amp; Architectural Science</v>
          </cell>
          <cell r="Q87">
            <v>0.40265486725663718</v>
          </cell>
          <cell r="R87">
            <v>0.59292035398230092</v>
          </cell>
          <cell r="S87">
            <v>4.4247787610619468E-3</v>
          </cell>
          <cell r="AH87" t="str">
            <v>Engineering &amp; Architectural Science</v>
          </cell>
          <cell r="AI87">
            <v>0.18502202643171806</v>
          </cell>
          <cell r="AJ87">
            <v>0.35242290748898675</v>
          </cell>
          <cell r="AK87">
            <v>0.10572687224669604</v>
          </cell>
          <cell r="AL87">
            <v>1.3215859030837005E-2</v>
          </cell>
          <cell r="AM87">
            <v>0.20264317180616739</v>
          </cell>
        </row>
        <row r="88">
          <cell r="E88" t="str">
            <v>Aerospace Engineering PhD</v>
          </cell>
          <cell r="F88">
            <v>19</v>
          </cell>
          <cell r="G88">
            <v>6.4603876232573951E-3</v>
          </cell>
          <cell r="H88">
            <v>19</v>
          </cell>
          <cell r="P88" t="str">
            <v>Aerospace Engineering PhD</v>
          </cell>
          <cell r="Q88">
            <v>0.21052631578947367</v>
          </cell>
          <cell r="R88">
            <v>0.78947368421052633</v>
          </cell>
          <cell r="S88">
            <v>0</v>
          </cell>
          <cell r="AH88" t="str">
            <v>Aerospace Engineering PhD</v>
          </cell>
          <cell r="AI88">
            <v>0.31578947368421051</v>
          </cell>
          <cell r="AJ88">
            <v>0.57894736842105265</v>
          </cell>
          <cell r="AK88">
            <v>0.21052631578947367</v>
          </cell>
          <cell r="AL88">
            <v>5.2631578947368418E-2</v>
          </cell>
          <cell r="AM88">
            <v>0</v>
          </cell>
        </row>
        <row r="89">
          <cell r="E89" t="str">
            <v>Architecture PhD</v>
          </cell>
          <cell r="F89">
            <v>2</v>
          </cell>
          <cell r="G89">
            <v>6.8004080244814691E-4</v>
          </cell>
          <cell r="H89">
            <v>2</v>
          </cell>
          <cell r="P89" t="str">
            <v>Architecture PhD</v>
          </cell>
          <cell r="Q89">
            <v>1</v>
          </cell>
          <cell r="R89">
            <v>0</v>
          </cell>
          <cell r="S89">
            <v>0</v>
          </cell>
          <cell r="AH89" t="str">
            <v>Architecture PhD</v>
          </cell>
          <cell r="AI89">
            <v>0.5</v>
          </cell>
          <cell r="AJ89">
            <v>0.5</v>
          </cell>
          <cell r="AK89">
            <v>0.5</v>
          </cell>
          <cell r="AL89">
            <v>0</v>
          </cell>
          <cell r="AM89">
            <v>0</v>
          </cell>
        </row>
        <row r="90">
          <cell r="E90" t="str">
            <v>Biomedical Engineering PhD</v>
          </cell>
          <cell r="F90">
            <v>26</v>
          </cell>
          <cell r="G90">
            <v>8.8405304318259093E-3</v>
          </cell>
          <cell r="H90">
            <v>26</v>
          </cell>
          <cell r="P90" t="str">
            <v>Biomedical Engineering PhD</v>
          </cell>
          <cell r="Q90">
            <v>0.42307692307692307</v>
          </cell>
          <cell r="R90">
            <v>0.57692307692307687</v>
          </cell>
          <cell r="S90">
            <v>0</v>
          </cell>
          <cell r="AH90" t="str">
            <v>Biomedical Engineering PhD</v>
          </cell>
          <cell r="AI90">
            <v>0.23076923076923078</v>
          </cell>
          <cell r="AJ90">
            <v>0.42307692307692313</v>
          </cell>
          <cell r="AK90">
            <v>0.11538461538461539</v>
          </cell>
          <cell r="AL90">
            <v>0</v>
          </cell>
          <cell r="AM90">
            <v>0.23076923076923078</v>
          </cell>
        </row>
        <row r="91">
          <cell r="E91" t="str">
            <v>Building Science PhD</v>
          </cell>
          <cell r="F91">
            <v>17</v>
          </cell>
          <cell r="G91">
            <v>5.7803468208092483E-3</v>
          </cell>
          <cell r="H91">
            <v>17</v>
          </cell>
          <cell r="P91" t="str">
            <v>Building Science PhD</v>
          </cell>
          <cell r="Q91">
            <v>0.52941176470588236</v>
          </cell>
          <cell r="R91">
            <v>0.41176470588235292</v>
          </cell>
          <cell r="S91">
            <v>5.8823529411764705E-2</v>
          </cell>
          <cell r="AH91" t="str">
            <v>Building Science PhD</v>
          </cell>
          <cell r="AI91">
            <v>0.23529411764705882</v>
          </cell>
          <cell r="AJ91">
            <v>0.52941176470588236</v>
          </cell>
          <cell r="AK91">
            <v>0.11764705882352941</v>
          </cell>
          <cell r="AL91">
            <v>5.8823529411764705E-2</v>
          </cell>
          <cell r="AM91">
            <v>0.11764705882352941</v>
          </cell>
        </row>
        <row r="92">
          <cell r="E92" t="str">
            <v>Chemical Engineering PhD</v>
          </cell>
          <cell r="F92">
            <v>23</v>
          </cell>
          <cell r="G92">
            <v>7.8204692281536887E-3</v>
          </cell>
          <cell r="H92">
            <v>23</v>
          </cell>
          <cell r="P92" t="str">
            <v>Chemical Engineering PhD</v>
          </cell>
          <cell r="Q92">
            <v>0.52173913043478259</v>
          </cell>
          <cell r="R92">
            <v>0.47826086956521741</v>
          </cell>
          <cell r="S92">
            <v>0</v>
          </cell>
          <cell r="AH92" t="str">
            <v>Chemical Engineering PhD</v>
          </cell>
          <cell r="AI92">
            <v>8.6956521739130432E-2</v>
          </cell>
          <cell r="AJ92">
            <v>8.6956521739130432E-2</v>
          </cell>
          <cell r="AK92">
            <v>8.6956521739130432E-2</v>
          </cell>
          <cell r="AL92">
            <v>0</v>
          </cell>
          <cell r="AM92">
            <v>0.34782608695652173</v>
          </cell>
        </row>
        <row r="93">
          <cell r="E93" t="str">
            <v>Civil Engineering PhD</v>
          </cell>
          <cell r="F93">
            <v>47</v>
          </cell>
          <cell r="G93">
            <v>1.5980958857531452E-2</v>
          </cell>
          <cell r="H93">
            <v>47</v>
          </cell>
          <cell r="P93" t="str">
            <v>Civil Engineering PhD</v>
          </cell>
          <cell r="Q93">
            <v>0.31914893617021278</v>
          </cell>
          <cell r="R93">
            <v>0.68085106382978722</v>
          </cell>
          <cell r="S93">
            <v>0</v>
          </cell>
          <cell r="AH93" t="str">
            <v>Civil Engineering PhD</v>
          </cell>
          <cell r="AI93">
            <v>8.5106382978723402E-2</v>
          </cell>
          <cell r="AJ93">
            <v>0.2978723404255319</v>
          </cell>
          <cell r="AK93">
            <v>0.10638297872340426</v>
          </cell>
          <cell r="AL93">
            <v>0</v>
          </cell>
          <cell r="AM93">
            <v>0.27659574468085107</v>
          </cell>
        </row>
        <row r="94">
          <cell r="E94" t="str">
            <v>Electrical &amp; Computer Engineering PhD</v>
          </cell>
          <cell r="F94">
            <v>44</v>
          </cell>
          <cell r="G94">
            <v>1.4960897653859231E-2</v>
          </cell>
          <cell r="H94">
            <v>44</v>
          </cell>
          <cell r="P94" t="str">
            <v>Electrical &amp; Computer Engineering PhD</v>
          </cell>
          <cell r="Q94">
            <v>0.53488372093023251</v>
          </cell>
          <cell r="R94">
            <v>0.46511627906976744</v>
          </cell>
          <cell r="S94">
            <v>0</v>
          </cell>
          <cell r="AH94" t="str">
            <v>Electrical &amp; Computer Engineering PhD</v>
          </cell>
          <cell r="AI94">
            <v>0.20454545454545456</v>
          </cell>
          <cell r="AJ94">
            <v>0.43181818181818182</v>
          </cell>
          <cell r="AK94">
            <v>2.2727272727272728E-2</v>
          </cell>
          <cell r="AL94">
            <v>0</v>
          </cell>
          <cell r="AM94">
            <v>0.13636363636363635</v>
          </cell>
        </row>
        <row r="95">
          <cell r="E95" t="str">
            <v>Mechanical Engineering PhD</v>
          </cell>
          <cell r="F95">
            <v>49</v>
          </cell>
          <cell r="G95">
            <v>1.6660999659979598E-2</v>
          </cell>
          <cell r="H95">
            <v>49</v>
          </cell>
          <cell r="P95" t="str">
            <v>Mechanical Engineering PhD</v>
          </cell>
          <cell r="Q95">
            <v>0.30612244897959184</v>
          </cell>
          <cell r="R95">
            <v>0.69387755102040816</v>
          </cell>
          <cell r="S95">
            <v>0</v>
          </cell>
          <cell r="AH95" t="str">
            <v>Mechanical Engineering PhD</v>
          </cell>
          <cell r="AI95">
            <v>0.20408163265306123</v>
          </cell>
          <cell r="AJ95">
            <v>0.26530612244897961</v>
          </cell>
          <cell r="AK95">
            <v>0.12244897959183673</v>
          </cell>
          <cell r="AL95">
            <v>2.0408163265306121E-2</v>
          </cell>
          <cell r="AM95">
            <v>0.22448979591836735</v>
          </cell>
        </row>
        <row r="96">
          <cell r="E96" t="str">
            <v>Interdisciplinary</v>
          </cell>
          <cell r="F96">
            <v>89</v>
          </cell>
          <cell r="G96">
            <v>3.0261815708942538E-2</v>
          </cell>
          <cell r="P96" t="str">
            <v>Interdisciplinary</v>
          </cell>
          <cell r="Q96">
            <v>0.6179775280898876</v>
          </cell>
          <cell r="R96">
            <v>0.33707865168539325</v>
          </cell>
          <cell r="S96">
            <v>4.49438202247191E-2</v>
          </cell>
          <cell r="AH96" t="str">
            <v>Interdisciplinary</v>
          </cell>
          <cell r="AI96">
            <v>0.39325842696629215</v>
          </cell>
          <cell r="AJ96">
            <v>0.6067415730337079</v>
          </cell>
          <cell r="AK96">
            <v>0.1797752808988764</v>
          </cell>
          <cell r="AL96">
            <v>0.1348314606741573</v>
          </cell>
          <cell r="AM96">
            <v>1.1235955056179775E-2</v>
          </cell>
        </row>
        <row r="97">
          <cell r="E97" t="str">
            <v>Communication &amp; Culture PhD FT</v>
          </cell>
          <cell r="F97">
            <v>50</v>
          </cell>
          <cell r="G97">
            <v>1.7001020061203673E-2</v>
          </cell>
          <cell r="H97">
            <v>50</v>
          </cell>
          <cell r="P97" t="str">
            <v>Communication &amp; Culture PhD FT</v>
          </cell>
          <cell r="Q97">
            <v>0.68</v>
          </cell>
          <cell r="R97">
            <v>0.26</v>
          </cell>
          <cell r="S97">
            <v>0.06</v>
          </cell>
          <cell r="AH97" t="str">
            <v>Communication &amp; Culture PhD FT</v>
          </cell>
          <cell r="AI97">
            <v>0.48</v>
          </cell>
          <cell r="AJ97">
            <v>0.6</v>
          </cell>
          <cell r="AK97">
            <v>0.16</v>
          </cell>
          <cell r="AL97">
            <v>0.18</v>
          </cell>
          <cell r="AM97">
            <v>0</v>
          </cell>
        </row>
        <row r="98">
          <cell r="E98" t="str">
            <v>Communication &amp; Culture PhD PT</v>
          </cell>
          <cell r="F98">
            <v>3</v>
          </cell>
          <cell r="G98">
            <v>1.0200612036722204E-3</v>
          </cell>
          <cell r="H98">
            <v>3</v>
          </cell>
          <cell r="P98" t="str">
            <v>Communication &amp; Culture PhD PT</v>
          </cell>
          <cell r="Q98">
            <v>0.33333333333333331</v>
          </cell>
          <cell r="R98">
            <v>0.66666666666666663</v>
          </cell>
          <cell r="S98">
            <v>0</v>
          </cell>
          <cell r="AH98" t="str">
            <v>Communication &amp; Culture PhD PT</v>
          </cell>
          <cell r="AI98">
            <v>0.33333333333333331</v>
          </cell>
          <cell r="AJ98">
            <v>0.66666666666666663</v>
          </cell>
          <cell r="AK98">
            <v>0.33333333333333331</v>
          </cell>
          <cell r="AL98">
            <v>0</v>
          </cell>
          <cell r="AM98">
            <v>0</v>
          </cell>
        </row>
        <row r="99">
          <cell r="E99" t="str">
            <v>Environmental Applied Science &amp; Mgt PhD FT</v>
          </cell>
          <cell r="F99">
            <v>36</v>
          </cell>
          <cell r="G99">
            <v>1.2240734444066644E-2</v>
          </cell>
          <cell r="H99">
            <v>36</v>
          </cell>
          <cell r="P99" t="str">
            <v>Environmental Applied Science &amp; Mgt PhD FT</v>
          </cell>
          <cell r="Q99">
            <v>0.55555555555555558</v>
          </cell>
          <cell r="R99">
            <v>0.41666666666666669</v>
          </cell>
          <cell r="S99">
            <v>2.7777777777777776E-2</v>
          </cell>
          <cell r="AH99" t="str">
            <v>Environmental Applied Science &amp; Mgt PhD FT</v>
          </cell>
          <cell r="AI99">
            <v>0.27777777777777779</v>
          </cell>
          <cell r="AJ99">
            <v>0.61111111111111116</v>
          </cell>
          <cell r="AK99">
            <v>0.19444444444444445</v>
          </cell>
          <cell r="AL99">
            <v>8.3333333333333329E-2</v>
          </cell>
          <cell r="AM99">
            <v>2.7777777777777776E-2</v>
          </cell>
        </row>
        <row r="100">
          <cell r="E100" t="str">
            <v>Science</v>
          </cell>
          <cell r="F100">
            <v>161</v>
          </cell>
          <cell r="G100">
            <v>5.4743284597075823E-2</v>
          </cell>
          <cell r="P100" t="str">
            <v>Science</v>
          </cell>
          <cell r="Q100">
            <v>0.42138364779874216</v>
          </cell>
          <cell r="R100">
            <v>0.56603773584905659</v>
          </cell>
          <cell r="S100">
            <v>1.2578616352201259E-2</v>
          </cell>
          <cell r="AH100" t="str">
            <v>Science</v>
          </cell>
          <cell r="AI100">
            <v>0.44720496894409939</v>
          </cell>
          <cell r="AJ100">
            <v>0.77018633540372672</v>
          </cell>
          <cell r="AK100">
            <v>8.6956521739130432E-2</v>
          </cell>
          <cell r="AL100">
            <v>4.3478260869565216E-2</v>
          </cell>
          <cell r="AM100">
            <v>1.2422360248447204E-2</v>
          </cell>
        </row>
        <row r="101">
          <cell r="E101" t="str">
            <v>Physics PhD</v>
          </cell>
          <cell r="F101">
            <v>36</v>
          </cell>
          <cell r="G101">
            <v>1.2240734444066644E-2</v>
          </cell>
          <cell r="H101">
            <v>36</v>
          </cell>
          <cell r="P101" t="str">
            <v>Physics PhD</v>
          </cell>
          <cell r="Q101">
            <v>0.41666666666666669</v>
          </cell>
          <cell r="R101">
            <v>0.58333333333333337</v>
          </cell>
          <cell r="S101">
            <v>0</v>
          </cell>
          <cell r="AH101" t="str">
            <v>Physics PhD</v>
          </cell>
          <cell r="AI101">
            <v>0.27777777777777779</v>
          </cell>
          <cell r="AJ101">
            <v>0.72222222222222221</v>
          </cell>
          <cell r="AK101">
            <v>0.16666666666666666</v>
          </cell>
          <cell r="AL101">
            <v>2.7777777777777776E-2</v>
          </cell>
          <cell r="AM101">
            <v>2.7777777777777776E-2</v>
          </cell>
        </row>
        <row r="102">
          <cell r="E102" t="str">
            <v>Computer Science PhD FT</v>
          </cell>
          <cell r="F102">
            <v>63</v>
          </cell>
          <cell r="G102">
            <v>2.1421285277116626E-2</v>
          </cell>
          <cell r="H102">
            <v>63</v>
          </cell>
          <cell r="P102" t="str">
            <v>Computer Science PhD FT</v>
          </cell>
          <cell r="Q102">
            <v>0.37096774193548387</v>
          </cell>
          <cell r="R102">
            <v>0.61290322580645162</v>
          </cell>
          <cell r="S102">
            <v>1.6129032258064516E-2</v>
          </cell>
          <cell r="AH102" t="str">
            <v>Computer Science PhD FT</v>
          </cell>
          <cell r="AI102">
            <v>0.46031746031746029</v>
          </cell>
          <cell r="AJ102">
            <v>0.74603174603174593</v>
          </cell>
          <cell r="AK102">
            <v>7.9365079365079361E-2</v>
          </cell>
          <cell r="AL102">
            <v>3.1746031746031744E-2</v>
          </cell>
          <cell r="AM102">
            <v>1.5873015873015872E-2</v>
          </cell>
        </row>
        <row r="103">
          <cell r="E103" t="str">
            <v>Mathematical Modelling &amp; Methods PhD</v>
          </cell>
          <cell r="F103">
            <v>22</v>
          </cell>
          <cell r="G103">
            <v>7.4804488269296157E-3</v>
          </cell>
          <cell r="H103">
            <v>22</v>
          </cell>
          <cell r="P103" t="str">
            <v>Mathematical Modelling &amp; Methods PhD</v>
          </cell>
          <cell r="Q103">
            <v>0.18181818181818182</v>
          </cell>
          <cell r="R103">
            <v>0.77272727272727271</v>
          </cell>
          <cell r="S103">
            <v>4.5454545454545456E-2</v>
          </cell>
          <cell r="AH103" t="str">
            <v>Mathematical Modelling &amp; Methods PhD</v>
          </cell>
          <cell r="AI103">
            <v>0.45454545454545453</v>
          </cell>
          <cell r="AJ103">
            <v>0.68181818181818177</v>
          </cell>
          <cell r="AK103">
            <v>9.0909090909090912E-2</v>
          </cell>
          <cell r="AL103">
            <v>0.13636363636363635</v>
          </cell>
          <cell r="AM103">
            <v>0</v>
          </cell>
        </row>
        <row r="104">
          <cell r="E104" t="str">
            <v>Molecular Science PhD</v>
          </cell>
          <cell r="F104">
            <v>40</v>
          </cell>
          <cell r="G104">
            <v>1.3600816048962938E-2</v>
          </cell>
          <cell r="H104">
            <v>40</v>
          </cell>
          <cell r="P104" t="str">
            <v>Molecular Science PhD</v>
          </cell>
          <cell r="Q104">
            <v>0.64102564102564108</v>
          </cell>
          <cell r="R104">
            <v>0.35897435897435898</v>
          </cell>
          <cell r="S104">
            <v>0</v>
          </cell>
          <cell r="AH104" t="str">
            <v>Molecular Science PhD</v>
          </cell>
          <cell r="AI104">
            <v>0.57499999999999996</v>
          </cell>
          <cell r="AJ104">
            <v>0.89999999999999991</v>
          </cell>
          <cell r="AK104">
            <v>2.5000000000000001E-2</v>
          </cell>
          <cell r="AL104">
            <v>2.5000000000000001E-2</v>
          </cell>
          <cell r="AM104">
            <v>0</v>
          </cell>
        </row>
        <row r="105">
          <cell r="E105" t="str">
            <v>Ted Rogers School of Management</v>
          </cell>
          <cell r="F105">
            <v>33</v>
          </cell>
          <cell r="G105">
            <v>1.1220673240394424E-2</v>
          </cell>
          <cell r="P105" t="str">
            <v>Ted Rogers School of Management</v>
          </cell>
          <cell r="Q105">
            <v>0.51515151515151514</v>
          </cell>
          <cell r="R105">
            <v>0.48484848484848486</v>
          </cell>
          <cell r="S105">
            <v>0</v>
          </cell>
          <cell r="AH105" t="str">
            <v>Ted Rogers School of Management</v>
          </cell>
          <cell r="AI105">
            <v>0.48484848484848486</v>
          </cell>
          <cell r="AJ105">
            <v>0.75757575757575757</v>
          </cell>
          <cell r="AK105">
            <v>0.12121212121212122</v>
          </cell>
          <cell r="AL105">
            <v>0</v>
          </cell>
          <cell r="AM105">
            <v>0</v>
          </cell>
        </row>
        <row r="106">
          <cell r="E106" t="str">
            <v>Management PhD FT</v>
          </cell>
          <cell r="F106">
            <v>24</v>
          </cell>
          <cell r="G106">
            <v>8.1604896293777634E-3</v>
          </cell>
          <cell r="H106">
            <v>24</v>
          </cell>
          <cell r="P106" t="str">
            <v>Management PhD FT</v>
          </cell>
          <cell r="Q106">
            <v>0.5</v>
          </cell>
          <cell r="R106">
            <v>0.5</v>
          </cell>
          <cell r="S106">
            <v>0</v>
          </cell>
          <cell r="AH106" t="str">
            <v>Management PhD FT</v>
          </cell>
          <cell r="AI106">
            <v>0.33333333333333331</v>
          </cell>
          <cell r="AJ106">
            <v>0.66666666666666663</v>
          </cell>
          <cell r="AK106">
            <v>0.16666666666666666</v>
          </cell>
          <cell r="AL106">
            <v>0</v>
          </cell>
          <cell r="AM106">
            <v>0</v>
          </cell>
        </row>
        <row r="107">
          <cell r="E107" t="str">
            <v>Management PhD PT</v>
          </cell>
          <cell r="F107">
            <v>9</v>
          </cell>
          <cell r="G107">
            <v>3.0601836110166611E-3</v>
          </cell>
          <cell r="H107">
            <v>9</v>
          </cell>
          <cell r="P107" t="str">
            <v>Management PhD PT</v>
          </cell>
          <cell r="Q107">
            <v>0.55555555555555558</v>
          </cell>
          <cell r="R107">
            <v>0.44444444444444442</v>
          </cell>
          <cell r="S107">
            <v>0</v>
          </cell>
          <cell r="AH107" t="str">
            <v>Management PhD PT</v>
          </cell>
          <cell r="AI107">
            <v>0.88888888888888884</v>
          </cell>
          <cell r="AJ107">
            <v>1</v>
          </cell>
          <cell r="AK107">
            <v>0</v>
          </cell>
          <cell r="AL107">
            <v>0</v>
          </cell>
          <cell r="AM107">
            <v>0</v>
          </cell>
        </row>
        <row r="108">
          <cell r="E108" t="str">
            <v>The Creative School</v>
          </cell>
          <cell r="F108">
            <v>39</v>
          </cell>
          <cell r="G108">
            <v>1.3260795647738865E-2</v>
          </cell>
          <cell r="P108" t="str">
            <v>The Creative School</v>
          </cell>
          <cell r="Q108">
            <v>0.41025641025641024</v>
          </cell>
          <cell r="R108">
            <v>0.53846153846153844</v>
          </cell>
          <cell r="S108">
            <v>5.128205128205128E-2</v>
          </cell>
          <cell r="AH108" t="str">
            <v>The Creative School</v>
          </cell>
          <cell r="AI108">
            <v>0.51282051282051277</v>
          </cell>
          <cell r="AJ108">
            <v>0.66666666666666652</v>
          </cell>
          <cell r="AK108">
            <v>0.10256410256410256</v>
          </cell>
          <cell r="AL108">
            <v>7.6923076923076927E-2</v>
          </cell>
          <cell r="AM108">
            <v>2.564102564102564E-2</v>
          </cell>
        </row>
        <row r="109">
          <cell r="E109" t="str">
            <v>Media &amp; Design Innovation PhD FT</v>
          </cell>
          <cell r="F109">
            <v>34</v>
          </cell>
          <cell r="G109">
            <v>1.1560693641618497E-2</v>
          </cell>
          <cell r="H109">
            <v>34</v>
          </cell>
          <cell r="P109" t="str">
            <v>Media &amp; Design Innovation PhD FT</v>
          </cell>
          <cell r="Q109">
            <v>0.38235294117647056</v>
          </cell>
          <cell r="R109">
            <v>0.55882352941176472</v>
          </cell>
          <cell r="S109">
            <v>5.8823529411764705E-2</v>
          </cell>
          <cell r="AH109" t="str">
            <v>Media &amp; Design Innovation PhD FT</v>
          </cell>
          <cell r="AI109">
            <v>0.47058823529411764</v>
          </cell>
          <cell r="AJ109">
            <v>0.61764705882352944</v>
          </cell>
          <cell r="AK109">
            <v>0.11764705882352941</v>
          </cell>
          <cell r="AL109">
            <v>8.8235294117647065E-2</v>
          </cell>
          <cell r="AM109">
            <v>2.9411764705882353E-2</v>
          </cell>
        </row>
        <row r="110">
          <cell r="E110" t="str">
            <v>Media &amp; Design Innovation PhD PT</v>
          </cell>
          <cell r="F110">
            <v>5</v>
          </cell>
          <cell r="G110">
            <v>1.7001020061203672E-3</v>
          </cell>
          <cell r="H110">
            <v>5</v>
          </cell>
          <cell r="P110" t="str">
            <v>Media &amp; Design Innovation PhD PT</v>
          </cell>
          <cell r="Q110">
            <v>0.6</v>
          </cell>
          <cell r="R110">
            <v>0.4</v>
          </cell>
          <cell r="S110">
            <v>0</v>
          </cell>
          <cell r="AH110" t="str">
            <v>Media &amp; Design Innovation PhD PT</v>
          </cell>
          <cell r="AI110">
            <v>0.8</v>
          </cell>
          <cell r="AJ110">
            <v>1</v>
          </cell>
          <cell r="AK110">
            <v>0</v>
          </cell>
          <cell r="AL110">
            <v>0</v>
          </cell>
          <cell r="AM110">
            <v>0</v>
          </cell>
        </row>
        <row r="111">
          <cell r="B111">
            <v>9</v>
          </cell>
          <cell r="E111" t="str">
            <v>Professional Master's Diploma</v>
          </cell>
          <cell r="F111">
            <v>9</v>
          </cell>
          <cell r="G111">
            <v>3.0601836110166611E-3</v>
          </cell>
          <cell r="P111" t="str">
            <v>Professional Master's Diploma</v>
          </cell>
          <cell r="Q111">
            <v>0.66666666666666663</v>
          </cell>
          <cell r="R111">
            <v>0.33333333333333331</v>
          </cell>
          <cell r="S111">
            <v>0</v>
          </cell>
          <cell r="AH111" t="str">
            <v>Professional Master's Diploma</v>
          </cell>
          <cell r="AI111">
            <v>0.55555555555555558</v>
          </cell>
          <cell r="AJ111">
            <v>0.88888888888888884</v>
          </cell>
          <cell r="AK111">
            <v>0.1111111111111111</v>
          </cell>
          <cell r="AL111">
            <v>0</v>
          </cell>
          <cell r="AM111">
            <v>0</v>
          </cell>
        </row>
        <row r="112">
          <cell r="E112" t="str">
            <v>Community Services</v>
          </cell>
          <cell r="F112">
            <v>6</v>
          </cell>
          <cell r="G112">
            <v>2.0401224073444408E-3</v>
          </cell>
          <cell r="P112" t="str">
            <v>Community Services</v>
          </cell>
          <cell r="Q112">
            <v>1</v>
          </cell>
          <cell r="R112">
            <v>0</v>
          </cell>
          <cell r="S112">
            <v>0</v>
          </cell>
          <cell r="AH112" t="str">
            <v>Community Services</v>
          </cell>
          <cell r="AI112">
            <v>0.5</v>
          </cell>
          <cell r="AJ112">
            <v>0.83333333333333326</v>
          </cell>
          <cell r="AK112">
            <v>0.16666666666666666</v>
          </cell>
          <cell r="AL112">
            <v>0</v>
          </cell>
          <cell r="AM112">
            <v>0</v>
          </cell>
        </row>
        <row r="113">
          <cell r="E113" t="str">
            <v>Dietetics PMDip</v>
          </cell>
          <cell r="F113">
            <v>6</v>
          </cell>
          <cell r="G113">
            <v>2.0401224073444408E-3</v>
          </cell>
          <cell r="H113">
            <v>6</v>
          </cell>
          <cell r="P113" t="str">
            <v>Dietetics PMDip</v>
          </cell>
          <cell r="Q113">
            <v>1</v>
          </cell>
          <cell r="R113">
            <v>0</v>
          </cell>
          <cell r="S113">
            <v>0</v>
          </cell>
          <cell r="AH113" t="str">
            <v>Dietetics PMDip</v>
          </cell>
          <cell r="AI113">
            <v>0.5</v>
          </cell>
          <cell r="AJ113">
            <v>0.83333333333333326</v>
          </cell>
          <cell r="AK113">
            <v>0.16666666666666666</v>
          </cell>
          <cell r="AL113">
            <v>0</v>
          </cell>
          <cell r="AM113">
            <v>0</v>
          </cell>
        </row>
        <row r="114">
          <cell r="E114" t="str">
            <v>Interdisciplinary</v>
          </cell>
          <cell r="F114">
            <v>3</v>
          </cell>
          <cell r="G114">
            <v>1.0200612036722204E-3</v>
          </cell>
          <cell r="P114" t="str">
            <v>Interdisciplinary</v>
          </cell>
          <cell r="Q114">
            <v>0</v>
          </cell>
          <cell r="R114">
            <v>1</v>
          </cell>
          <cell r="S114">
            <v>0</v>
          </cell>
          <cell r="AH114" t="str">
            <v>Interdisciplinary</v>
          </cell>
          <cell r="AI114">
            <v>0.66666666666666663</v>
          </cell>
          <cell r="AJ114">
            <v>1</v>
          </cell>
          <cell r="AK114">
            <v>0</v>
          </cell>
          <cell r="AL114">
            <v>0</v>
          </cell>
          <cell r="AM114">
            <v>0</v>
          </cell>
        </row>
        <row r="115">
          <cell r="E115" t="str">
            <v>Energy &amp; Innovation PMDip</v>
          </cell>
          <cell r="F115">
            <v>3</v>
          </cell>
          <cell r="G115">
            <v>1.0200612036722204E-3</v>
          </cell>
          <cell r="H115">
            <v>3</v>
          </cell>
          <cell r="P115" t="str">
            <v>Energy &amp; Innovation PMDip</v>
          </cell>
          <cell r="Q115">
            <v>0</v>
          </cell>
          <cell r="R115">
            <v>1</v>
          </cell>
          <cell r="S115">
            <v>0</v>
          </cell>
          <cell r="AH115" t="str">
            <v>Energy &amp; Innovation PMDip</v>
          </cell>
          <cell r="AI115">
            <v>0.66666666666666663</v>
          </cell>
          <cell r="AJ115">
            <v>1</v>
          </cell>
          <cell r="AK115">
            <v>0</v>
          </cell>
          <cell r="AL115">
            <v>0</v>
          </cell>
          <cell r="AM115">
            <v>0</v>
          </cell>
        </row>
        <row r="116">
          <cell r="B116">
            <v>2941</v>
          </cell>
          <cell r="E116" t="str">
            <v>Toronto Metropolitan University</v>
          </cell>
          <cell r="F116">
            <v>2941</v>
          </cell>
          <cell r="G116">
            <v>1</v>
          </cell>
          <cell r="P116" t="str">
            <v>Toronto Metropolitan University</v>
          </cell>
          <cell r="Q116">
            <v>0.56314344543582706</v>
          </cell>
          <cell r="R116">
            <v>0.42072752230610844</v>
          </cell>
          <cell r="S116">
            <v>1.6129032258064516E-2</v>
          </cell>
          <cell r="AH116" t="str">
            <v>Toronto Metropolitan University</v>
          </cell>
          <cell r="AI116">
            <v>0.3648418905134308</v>
          </cell>
          <cell r="AJ116">
            <v>0.67630057803468213</v>
          </cell>
          <cell r="AK116">
            <v>0.11390683441006461</v>
          </cell>
          <cell r="AL116">
            <v>4.5222713362801766E-2</v>
          </cell>
          <cell r="AM116">
            <v>0.1088065283917035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17BC-2987-4B31-9925-ED39C35A49B1}">
  <sheetPr>
    <pageSetUpPr fitToPage="1"/>
  </sheetPr>
  <dimension ref="A1:C6"/>
  <sheetViews>
    <sheetView tabSelected="1" view="pageBreakPreview" zoomScaleNormal="100" zoomScaleSheetLayoutView="100" workbookViewId="0">
      <selection sqref="A1:B1"/>
    </sheetView>
  </sheetViews>
  <sheetFormatPr defaultColWidth="9.140625" defaultRowHeight="12.75"/>
  <cols>
    <col min="1" max="1" width="46.85546875" style="103" customWidth="1"/>
    <col min="2" max="2" width="46.7109375" style="103" customWidth="1"/>
    <col min="3" max="3" width="4.140625" style="103" customWidth="1"/>
    <col min="4" max="16384" width="9.140625" style="103"/>
  </cols>
  <sheetData>
    <row r="1" spans="1:3" ht="19.5" customHeight="1">
      <c r="A1" s="328" t="s">
        <v>170</v>
      </c>
      <c r="B1" s="329"/>
      <c r="C1" s="102"/>
    </row>
    <row r="2" spans="1:3" ht="20.100000000000001" customHeight="1">
      <c r="A2" s="104" t="s">
        <v>171</v>
      </c>
      <c r="B2" s="104" t="s">
        <v>172</v>
      </c>
      <c r="C2" s="102"/>
    </row>
    <row r="3" spans="1:3" ht="47.25" customHeight="1">
      <c r="A3" s="105" t="s">
        <v>173</v>
      </c>
      <c r="B3" s="105" t="s">
        <v>174</v>
      </c>
      <c r="C3" s="106"/>
    </row>
    <row r="4" spans="1:3" ht="47.1" customHeight="1">
      <c r="A4" s="330" t="s">
        <v>175</v>
      </c>
      <c r="B4" s="331"/>
      <c r="C4" s="106"/>
    </row>
    <row r="5" spans="1:3" ht="47.25" customHeight="1">
      <c r="A5" s="332" t="s">
        <v>176</v>
      </c>
      <c r="B5" s="331"/>
      <c r="C5" s="106"/>
    </row>
    <row r="6" spans="1:3">
      <c r="A6" s="333"/>
      <c r="B6" s="333"/>
      <c r="C6" s="333"/>
    </row>
  </sheetData>
  <mergeCells count="4">
    <mergeCell ref="A1:B1"/>
    <mergeCell ref="A4:B4"/>
    <mergeCell ref="A5:B5"/>
    <mergeCell ref="A6:C6"/>
  </mergeCells>
  <printOptions horizontalCentered="1" verticalCentered="1"/>
  <pageMargins left="0.7" right="0.7" top="0.75" bottom="0.75" header="0.3" footer="0.3"/>
  <pageSetup scale="93" fitToHeight="0" orientation="portrait" horizontalDpi="1200" verticalDpi="1200" r:id="rId1"/>
  <colBreaks count="1" manualBreakCount="1">
    <brk id="2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F125B-37A3-4DBE-9229-383195201B10}">
  <sheetPr>
    <tabColor rgb="FF00B050"/>
    <pageSetUpPr fitToPage="1"/>
  </sheetPr>
  <dimension ref="A1:K110"/>
  <sheetViews>
    <sheetView view="pageBreakPreview" zoomScale="60" zoomScaleNormal="100" workbookViewId="0">
      <selection activeCell="B1" sqref="B1:D1"/>
    </sheetView>
  </sheetViews>
  <sheetFormatPr defaultRowHeight="14.25"/>
  <cols>
    <col min="1" max="1" width="3.140625" style="108" customWidth="1"/>
    <col min="2" max="2" width="45.140625" style="108" customWidth="1"/>
    <col min="3" max="4" width="12.7109375" style="108" customWidth="1"/>
    <col min="5" max="8" width="11.28515625" style="108" customWidth="1"/>
    <col min="9" max="9" width="12.7109375" style="108" customWidth="1"/>
    <col min="10" max="10" width="11.28515625" style="108" customWidth="1"/>
    <col min="11" max="11" width="12.85546875" style="108" customWidth="1"/>
    <col min="12" max="12" width="2.7109375" style="108" customWidth="1"/>
    <col min="13" max="16384" width="9.140625" style="108"/>
  </cols>
  <sheetData>
    <row r="1" spans="2:11" ht="15.75" thickBot="1">
      <c r="B1" s="372" t="s">
        <v>185</v>
      </c>
      <c r="C1" s="373"/>
      <c r="D1" s="374"/>
    </row>
    <row r="2" spans="2:11" ht="68.25" customHeight="1" thickTop="1">
      <c r="B2" s="109" t="s">
        <v>74</v>
      </c>
      <c r="C2" s="110" t="s">
        <v>75</v>
      </c>
      <c r="D2" s="111" t="s">
        <v>76</v>
      </c>
      <c r="E2" s="110" t="s">
        <v>77</v>
      </c>
      <c r="F2" s="111" t="s">
        <v>78</v>
      </c>
      <c r="G2" s="112" t="s">
        <v>80</v>
      </c>
      <c r="H2" s="113" t="s">
        <v>81</v>
      </c>
      <c r="I2" s="114" t="s">
        <v>82</v>
      </c>
      <c r="J2" s="113" t="s">
        <v>83</v>
      </c>
      <c r="K2" s="115" t="s">
        <v>84</v>
      </c>
    </row>
    <row r="3" spans="2:11" ht="15.75" thickBot="1">
      <c r="B3" s="116" t="s">
        <v>17</v>
      </c>
      <c r="C3" s="117">
        <v>2753</v>
      </c>
      <c r="D3" s="118">
        <v>1</v>
      </c>
      <c r="E3" s="119">
        <v>0.52723948811700183</v>
      </c>
      <c r="F3" s="118">
        <v>0.47276051188299817</v>
      </c>
      <c r="G3" s="120">
        <v>0.38848646587876479</v>
      </c>
      <c r="H3" s="121">
        <v>0.68699961875714832</v>
      </c>
      <c r="I3" s="122">
        <v>0.11246664125047655</v>
      </c>
      <c r="J3" s="121">
        <v>7.8917270301181855E-2</v>
      </c>
      <c r="K3" s="123">
        <v>0.1216164696911933</v>
      </c>
    </row>
    <row r="4" spans="2:11" ht="15.75" thickTop="1">
      <c r="B4" s="124" t="s">
        <v>85</v>
      </c>
      <c r="C4" s="125">
        <v>2228</v>
      </c>
      <c r="D4" s="126">
        <v>0.80929894660370505</v>
      </c>
      <c r="E4" s="127">
        <v>0.53484162895927601</v>
      </c>
      <c r="F4" s="126">
        <v>0.46515837104072394</v>
      </c>
      <c r="G4" s="128">
        <v>0.38099673963670233</v>
      </c>
      <c r="H4" s="129">
        <v>0.69119701909641362</v>
      </c>
      <c r="I4" s="130">
        <v>0.11178388448998602</v>
      </c>
      <c r="J4" s="129">
        <v>7.5919888216115505E-2</v>
      </c>
      <c r="K4" s="131">
        <v>0.12109920819748486</v>
      </c>
    </row>
    <row r="5" spans="2:11" ht="15">
      <c r="B5" s="116" t="s">
        <v>18</v>
      </c>
      <c r="C5" s="117">
        <v>213</v>
      </c>
      <c r="D5" s="118">
        <v>7.7370141663639661E-2</v>
      </c>
      <c r="E5" s="119">
        <v>0.65550239234449759</v>
      </c>
      <c r="F5" s="118">
        <v>0.34449760765550236</v>
      </c>
      <c r="G5" s="120">
        <v>0.38388625592417064</v>
      </c>
      <c r="H5" s="121">
        <v>0.70142180094786721</v>
      </c>
      <c r="I5" s="122">
        <v>0.18009478672985782</v>
      </c>
      <c r="J5" s="121">
        <v>8.5308056872037921E-2</v>
      </c>
      <c r="K5" s="123">
        <v>3.3175355450236969E-2</v>
      </c>
    </row>
    <row r="6" spans="2:11">
      <c r="B6" s="132" t="s">
        <v>86</v>
      </c>
      <c r="C6" s="133">
        <v>18</v>
      </c>
      <c r="D6" s="134">
        <v>6.5383218307301129E-3</v>
      </c>
      <c r="E6" s="135">
        <v>1</v>
      </c>
      <c r="F6" s="136"/>
      <c r="G6" s="137">
        <v>0.44444444444444442</v>
      </c>
      <c r="H6" s="138">
        <v>0.94444444444444442</v>
      </c>
      <c r="I6" s="139">
        <v>5.5555555555555552E-2</v>
      </c>
      <c r="J6" s="140"/>
      <c r="K6" s="141"/>
    </row>
    <row r="7" spans="2:11">
      <c r="B7" s="132" t="s">
        <v>87</v>
      </c>
      <c r="C7" s="133">
        <v>29</v>
      </c>
      <c r="D7" s="134">
        <v>1.0533962949509625E-2</v>
      </c>
      <c r="E7" s="135">
        <v>0.57142857142857151</v>
      </c>
      <c r="F7" s="134">
        <v>0.42857142857142855</v>
      </c>
      <c r="G7" s="137">
        <v>0.32142857142857145</v>
      </c>
      <c r="H7" s="138">
        <v>0.7142857142857143</v>
      </c>
      <c r="I7" s="139">
        <v>3.5714285714285719E-2</v>
      </c>
      <c r="J7" s="138">
        <v>0.10714285714285714</v>
      </c>
      <c r="K7" s="142">
        <v>0.14285714285714288</v>
      </c>
    </row>
    <row r="8" spans="2:11">
      <c r="B8" s="132" t="s">
        <v>88</v>
      </c>
      <c r="C8" s="133">
        <v>6</v>
      </c>
      <c r="D8" s="134">
        <v>2.179440610243371E-3</v>
      </c>
      <c r="E8" s="135">
        <v>0.6</v>
      </c>
      <c r="F8" s="134">
        <v>0.4</v>
      </c>
      <c r="G8" s="137">
        <v>0.66666666666666674</v>
      </c>
      <c r="H8" s="138">
        <v>0.83333333333333326</v>
      </c>
      <c r="I8" s="143"/>
      <c r="J8" s="138">
        <v>0.16666666666666669</v>
      </c>
      <c r="K8" s="141"/>
    </row>
    <row r="9" spans="2:11">
      <c r="B9" s="132" t="s">
        <v>21</v>
      </c>
      <c r="C9" s="133">
        <v>20</v>
      </c>
      <c r="D9" s="134">
        <v>7.2648020341445699E-3</v>
      </c>
      <c r="E9" s="135">
        <v>0.75</v>
      </c>
      <c r="F9" s="134">
        <v>0.25</v>
      </c>
      <c r="G9" s="137">
        <v>0.25</v>
      </c>
      <c r="H9" s="138">
        <v>0.75</v>
      </c>
      <c r="I9" s="139">
        <v>0.2</v>
      </c>
      <c r="J9" s="140"/>
      <c r="K9" s="142">
        <v>0.05</v>
      </c>
    </row>
    <row r="10" spans="2:11">
      <c r="B10" s="132" t="s">
        <v>22</v>
      </c>
      <c r="C10" s="133">
        <v>21</v>
      </c>
      <c r="D10" s="134">
        <v>7.6280421358517984E-3</v>
      </c>
      <c r="E10" s="135">
        <v>0.33333333333333337</v>
      </c>
      <c r="F10" s="134">
        <v>0.66666666666666674</v>
      </c>
      <c r="G10" s="137">
        <v>0.28571428571428575</v>
      </c>
      <c r="H10" s="138">
        <v>0.42857142857142855</v>
      </c>
      <c r="I10" s="139">
        <v>0.33333333333333337</v>
      </c>
      <c r="J10" s="138">
        <v>0.23809523809523811</v>
      </c>
      <c r="K10" s="141"/>
    </row>
    <row r="11" spans="2:11">
      <c r="B11" s="132" t="s">
        <v>89</v>
      </c>
      <c r="C11" s="133">
        <v>30</v>
      </c>
      <c r="D11" s="134">
        <v>1.0897203051216855E-2</v>
      </c>
      <c r="E11" s="135">
        <v>0.93103448275862066</v>
      </c>
      <c r="F11" s="134">
        <v>6.8965517241379309E-2</v>
      </c>
      <c r="G11" s="137">
        <v>0.2</v>
      </c>
      <c r="H11" s="138">
        <v>0.53333333333333333</v>
      </c>
      <c r="I11" s="139">
        <v>0.33333333333333337</v>
      </c>
      <c r="J11" s="138">
        <v>0.13333333333333333</v>
      </c>
      <c r="K11" s="141"/>
    </row>
    <row r="12" spans="2:11">
      <c r="B12" s="132" t="s">
        <v>90</v>
      </c>
      <c r="C12" s="133">
        <v>40</v>
      </c>
      <c r="D12" s="134">
        <v>1.452960406828914E-2</v>
      </c>
      <c r="E12" s="135">
        <v>0.65</v>
      </c>
      <c r="F12" s="134">
        <v>0.35</v>
      </c>
      <c r="G12" s="137">
        <v>0.46153846153846151</v>
      </c>
      <c r="H12" s="138">
        <v>0.71794871794871795</v>
      </c>
      <c r="I12" s="139">
        <v>0.12820512820512822</v>
      </c>
      <c r="J12" s="138">
        <v>0.12820512820512822</v>
      </c>
      <c r="K12" s="142">
        <v>2.5641025641025644E-2</v>
      </c>
    </row>
    <row r="13" spans="2:11">
      <c r="B13" s="132" t="s">
        <v>91</v>
      </c>
      <c r="C13" s="133">
        <v>11</v>
      </c>
      <c r="D13" s="134">
        <v>3.9956411187795134E-3</v>
      </c>
      <c r="E13" s="135">
        <v>0.81818181818181812</v>
      </c>
      <c r="F13" s="134">
        <v>0.18181818181818182</v>
      </c>
      <c r="G13" s="137">
        <v>0.81818181818181812</v>
      </c>
      <c r="H13" s="138">
        <v>1</v>
      </c>
      <c r="I13" s="143"/>
      <c r="J13" s="140"/>
      <c r="K13" s="141"/>
    </row>
    <row r="14" spans="2:11">
      <c r="B14" s="132" t="s">
        <v>92</v>
      </c>
      <c r="C14" s="133">
        <v>29</v>
      </c>
      <c r="D14" s="134">
        <v>1.05339629495096E-2</v>
      </c>
      <c r="E14" s="135">
        <v>0.5</v>
      </c>
      <c r="F14" s="134">
        <v>0.5</v>
      </c>
      <c r="G14" s="137">
        <v>0.41379310344827586</v>
      </c>
      <c r="H14" s="138">
        <v>0.65517241379310354</v>
      </c>
      <c r="I14" s="139">
        <v>0.31034482758620691</v>
      </c>
      <c r="J14" s="140"/>
      <c r="K14" s="142">
        <v>3.4482758620689655E-2</v>
      </c>
    </row>
    <row r="15" spans="2:11">
      <c r="B15" s="132" t="s">
        <v>93</v>
      </c>
      <c r="C15" s="133">
        <v>9</v>
      </c>
      <c r="D15" s="134">
        <v>3.2691609153650564E-3</v>
      </c>
      <c r="E15" s="135">
        <v>0.22222222222222221</v>
      </c>
      <c r="F15" s="134">
        <v>0.77777777777777768</v>
      </c>
      <c r="G15" s="137">
        <v>0.44444444444444442</v>
      </c>
      <c r="H15" s="138">
        <v>0.88888888888888884</v>
      </c>
      <c r="I15" s="139">
        <v>0.1111111111111111</v>
      </c>
      <c r="J15" s="140"/>
      <c r="K15" s="141"/>
    </row>
    <row r="16" spans="2:11" ht="15">
      <c r="B16" s="116" t="s">
        <v>26</v>
      </c>
      <c r="C16" s="117">
        <v>264</v>
      </c>
      <c r="D16" s="118">
        <v>9.5895386850708308E-2</v>
      </c>
      <c r="E16" s="119">
        <v>0.40909090909090906</v>
      </c>
      <c r="F16" s="118">
        <v>0.59090909090909094</v>
      </c>
      <c r="G16" s="120">
        <v>0.46153846153846151</v>
      </c>
      <c r="H16" s="121">
        <v>0.74898785425101211</v>
      </c>
      <c r="I16" s="122">
        <v>9.7165991902833995E-2</v>
      </c>
      <c r="J16" s="121">
        <v>4.8582995951416998E-2</v>
      </c>
      <c r="K16" s="123">
        <v>0.10526315789473685</v>
      </c>
    </row>
    <row r="17" spans="2:11">
      <c r="B17" s="132" t="s">
        <v>94</v>
      </c>
      <c r="C17" s="133">
        <v>56</v>
      </c>
      <c r="D17" s="134">
        <v>2.0341445695604796E-2</v>
      </c>
      <c r="E17" s="135">
        <v>0.17857142857142858</v>
      </c>
      <c r="F17" s="134">
        <v>0.8214285714285714</v>
      </c>
      <c r="G17" s="137">
        <v>0.44</v>
      </c>
      <c r="H17" s="138">
        <v>0.72</v>
      </c>
      <c r="I17" s="139">
        <v>0.06</v>
      </c>
      <c r="J17" s="138">
        <v>0.02</v>
      </c>
      <c r="K17" s="142">
        <v>0.2</v>
      </c>
    </row>
    <row r="18" spans="2:11">
      <c r="B18" s="132" t="s">
        <v>95</v>
      </c>
      <c r="C18" s="133">
        <v>14</v>
      </c>
      <c r="D18" s="134">
        <v>5.0853614239011989E-3</v>
      </c>
      <c r="E18" s="135">
        <v>0.21428571428571427</v>
      </c>
      <c r="F18" s="134">
        <v>0.7857142857142857</v>
      </c>
      <c r="G18" s="137">
        <v>0.57142857142857151</v>
      </c>
      <c r="H18" s="138">
        <v>1</v>
      </c>
      <c r="I18" s="143"/>
      <c r="J18" s="140"/>
      <c r="K18" s="141"/>
    </row>
    <row r="19" spans="2:11">
      <c r="B19" s="132" t="s">
        <v>28</v>
      </c>
      <c r="C19" s="133">
        <v>26</v>
      </c>
      <c r="D19" s="134">
        <v>9.4442426443879408E-3</v>
      </c>
      <c r="E19" s="135">
        <v>0.88461538461538469</v>
      </c>
      <c r="F19" s="134">
        <v>0.11538461538461538</v>
      </c>
      <c r="G19" s="137">
        <v>0.5</v>
      </c>
      <c r="H19" s="138">
        <v>0.80769230769230771</v>
      </c>
      <c r="I19" s="139">
        <v>0.19230769230769229</v>
      </c>
      <c r="J19" s="140"/>
      <c r="K19" s="141"/>
    </row>
    <row r="20" spans="2:11">
      <c r="B20" s="132" t="s">
        <v>167</v>
      </c>
      <c r="C20" s="133">
        <v>81</v>
      </c>
      <c r="D20" s="134">
        <v>2.9422448238285506E-2</v>
      </c>
      <c r="E20" s="135">
        <v>0.35802469135802467</v>
      </c>
      <c r="F20" s="134">
        <v>0.64197530864197527</v>
      </c>
      <c r="G20" s="137">
        <v>0.5</v>
      </c>
      <c r="H20" s="138">
        <v>0.74358974358974361</v>
      </c>
      <c r="I20" s="139">
        <v>0.10256410256410257</v>
      </c>
      <c r="J20" s="138">
        <v>6.4102564102564111E-2</v>
      </c>
      <c r="K20" s="142">
        <v>8.9743589743589744E-2</v>
      </c>
    </row>
    <row r="21" spans="2:11">
      <c r="B21" s="132" t="s">
        <v>96</v>
      </c>
      <c r="C21" s="133">
        <v>13</v>
      </c>
      <c r="D21" s="134">
        <v>4.7221213221939704E-3</v>
      </c>
      <c r="E21" s="135">
        <v>0.30769230769230771</v>
      </c>
      <c r="F21" s="134">
        <v>0.69230769230769229</v>
      </c>
      <c r="G21" s="137">
        <v>0.25</v>
      </c>
      <c r="H21" s="138">
        <v>0.91666666666666674</v>
      </c>
      <c r="I21" s="139">
        <v>8.3333333333333343E-2</v>
      </c>
      <c r="J21" s="140"/>
      <c r="K21" s="141"/>
    </row>
    <row r="22" spans="2:11">
      <c r="B22" s="132" t="s">
        <v>97</v>
      </c>
      <c r="C22" s="133">
        <v>74</v>
      </c>
      <c r="D22" s="134">
        <v>2.6879767526334905E-2</v>
      </c>
      <c r="E22" s="135">
        <v>0.52702702702702697</v>
      </c>
      <c r="F22" s="134">
        <v>0.47297297297297297</v>
      </c>
      <c r="G22" s="137">
        <v>0.43283582089552242</v>
      </c>
      <c r="H22" s="138">
        <v>0.67164179104477606</v>
      </c>
      <c r="I22" s="139">
        <v>0.10447761194029852</v>
      </c>
      <c r="J22" s="138">
        <v>8.9552238805970144E-2</v>
      </c>
      <c r="K22" s="142">
        <v>0.13432835820895522</v>
      </c>
    </row>
    <row r="23" spans="2:11" ht="15">
      <c r="B23" s="116" t="s">
        <v>31</v>
      </c>
      <c r="C23" s="117">
        <v>201</v>
      </c>
      <c r="D23" s="118">
        <v>7.3011260443152926E-2</v>
      </c>
      <c r="E23" s="119">
        <v>0.71065989847715738</v>
      </c>
      <c r="F23" s="118">
        <v>0.28934010152284262</v>
      </c>
      <c r="G23" s="120">
        <v>0.28205128205128205</v>
      </c>
      <c r="H23" s="121">
        <v>0.49230769230769234</v>
      </c>
      <c r="I23" s="122">
        <v>0.17435897435897435</v>
      </c>
      <c r="J23" s="121">
        <v>0.26153846153846155</v>
      </c>
      <c r="K23" s="123">
        <v>7.1794871794871803E-2</v>
      </c>
    </row>
    <row r="24" spans="2:11">
      <c r="B24" s="132" t="s">
        <v>32</v>
      </c>
      <c r="C24" s="133">
        <v>40</v>
      </c>
      <c r="D24" s="134">
        <v>1.452960406828914E-2</v>
      </c>
      <c r="E24" s="135">
        <v>0.64102564102564097</v>
      </c>
      <c r="F24" s="134">
        <v>0.35897435897435898</v>
      </c>
      <c r="G24" s="137">
        <v>0.3</v>
      </c>
      <c r="H24" s="138">
        <v>0.45</v>
      </c>
      <c r="I24" s="139">
        <v>0.1</v>
      </c>
      <c r="J24" s="138">
        <v>0.27500000000000002</v>
      </c>
      <c r="K24" s="142">
        <v>0.17499999999999999</v>
      </c>
    </row>
    <row r="25" spans="2:11">
      <c r="B25" s="132" t="s">
        <v>33</v>
      </c>
      <c r="C25" s="133">
        <v>36</v>
      </c>
      <c r="D25" s="134">
        <v>1.3076643661460226E-2</v>
      </c>
      <c r="E25" s="135">
        <v>0.8571428571428571</v>
      </c>
      <c r="F25" s="134">
        <v>0.14285714285714288</v>
      </c>
      <c r="G25" s="137">
        <v>0.31428571428571428</v>
      </c>
      <c r="H25" s="138">
        <v>0.45714285714285713</v>
      </c>
      <c r="I25" s="139">
        <v>0.14285714285714288</v>
      </c>
      <c r="J25" s="138">
        <v>0.37142857142857144</v>
      </c>
      <c r="K25" s="142">
        <v>2.8571428571428571E-2</v>
      </c>
    </row>
    <row r="26" spans="2:11">
      <c r="B26" s="132" t="s">
        <v>99</v>
      </c>
      <c r="C26" s="133">
        <v>33</v>
      </c>
      <c r="D26" s="134">
        <v>1.1986923356338539E-2</v>
      </c>
      <c r="E26" s="135">
        <v>0.69696969696969702</v>
      </c>
      <c r="F26" s="134">
        <v>0.30303030303030304</v>
      </c>
      <c r="G26" s="137">
        <v>0.1</v>
      </c>
      <c r="H26" s="138">
        <v>0.36666666666666664</v>
      </c>
      <c r="I26" s="139">
        <v>0.16666666666666669</v>
      </c>
      <c r="J26" s="138">
        <v>0.36666666666666664</v>
      </c>
      <c r="K26" s="142">
        <v>0.1</v>
      </c>
    </row>
    <row r="27" spans="2:11">
      <c r="B27" s="132" t="s">
        <v>35</v>
      </c>
      <c r="C27" s="133">
        <v>44</v>
      </c>
      <c r="D27" s="134">
        <v>1.5982564475118054E-2</v>
      </c>
      <c r="E27" s="135">
        <v>0.72727272727272729</v>
      </c>
      <c r="F27" s="134">
        <v>0.27272727272727271</v>
      </c>
      <c r="G27" s="137">
        <v>0.39534883720930231</v>
      </c>
      <c r="H27" s="138">
        <v>0.53488372093023262</v>
      </c>
      <c r="I27" s="139">
        <v>0.16279069767441862</v>
      </c>
      <c r="J27" s="138">
        <v>0.27906976744186046</v>
      </c>
      <c r="K27" s="142">
        <v>2.3255813953488372E-2</v>
      </c>
    </row>
    <row r="28" spans="2:11">
      <c r="B28" s="132" t="s">
        <v>101</v>
      </c>
      <c r="C28" s="133">
        <v>22</v>
      </c>
      <c r="D28" s="134">
        <v>7.9912822375590269E-3</v>
      </c>
      <c r="E28" s="135">
        <v>0.54545454545454541</v>
      </c>
      <c r="F28" s="134">
        <v>0.45454545454545453</v>
      </c>
      <c r="G28" s="137">
        <v>9.5238095238095233E-2</v>
      </c>
      <c r="H28" s="138">
        <v>0.61904761904761907</v>
      </c>
      <c r="I28" s="139">
        <v>0.28571428571428575</v>
      </c>
      <c r="J28" s="138">
        <v>4.7619047619047616E-2</v>
      </c>
      <c r="K28" s="142">
        <v>4.7619047619047616E-2</v>
      </c>
    </row>
    <row r="29" spans="2:11">
      <c r="B29" s="132" t="s">
        <v>37</v>
      </c>
      <c r="C29" s="133">
        <v>26</v>
      </c>
      <c r="D29" s="134">
        <v>9.4442426443879408E-3</v>
      </c>
      <c r="E29" s="135">
        <v>0.75</v>
      </c>
      <c r="F29" s="134">
        <v>0.25</v>
      </c>
      <c r="G29" s="137">
        <v>0.38461538461538458</v>
      </c>
      <c r="H29" s="138">
        <v>0.57692307692307698</v>
      </c>
      <c r="I29" s="139">
        <v>0.26923076923076922</v>
      </c>
      <c r="J29" s="138">
        <v>0.11538461538461538</v>
      </c>
      <c r="K29" s="142">
        <v>3.8461538461538464E-2</v>
      </c>
    </row>
    <row r="30" spans="2:11" ht="15">
      <c r="B30" s="116" t="s">
        <v>39</v>
      </c>
      <c r="C30" s="117">
        <v>456</v>
      </c>
      <c r="D30" s="118">
        <v>0.16563748637849618</v>
      </c>
      <c r="E30" s="119">
        <v>0.85651214128035325</v>
      </c>
      <c r="F30" s="118">
        <v>0.14348785871964678</v>
      </c>
      <c r="G30" s="120">
        <v>0.4216335540838852</v>
      </c>
      <c r="H30" s="121">
        <v>0.80353200883002207</v>
      </c>
      <c r="I30" s="122">
        <v>0.14569536423841059</v>
      </c>
      <c r="J30" s="121">
        <v>4.4150110375275942E-2</v>
      </c>
      <c r="K30" s="123">
        <v>6.6225165562913916E-3</v>
      </c>
    </row>
    <row r="31" spans="2:11">
      <c r="B31" s="132" t="s">
        <v>102</v>
      </c>
      <c r="C31" s="133">
        <v>20</v>
      </c>
      <c r="D31" s="134">
        <v>7.2648020341445699E-3</v>
      </c>
      <c r="E31" s="135">
        <v>1</v>
      </c>
      <c r="F31" s="136"/>
      <c r="G31" s="137">
        <v>0.2</v>
      </c>
      <c r="H31" s="138">
        <v>0.75</v>
      </c>
      <c r="I31" s="139">
        <v>0.1</v>
      </c>
      <c r="J31" s="138">
        <v>0.1</v>
      </c>
      <c r="K31" s="142">
        <v>0.05</v>
      </c>
    </row>
    <row r="32" spans="2:11">
      <c r="B32" s="132" t="s">
        <v>103</v>
      </c>
      <c r="C32" s="133">
        <v>7</v>
      </c>
      <c r="D32" s="134">
        <v>2.5426807119505995E-3</v>
      </c>
      <c r="E32" s="135">
        <v>0.57142857142857151</v>
      </c>
      <c r="F32" s="134">
        <v>0.42857142857142855</v>
      </c>
      <c r="G32" s="137">
        <v>0.57142857142857151</v>
      </c>
      <c r="H32" s="138">
        <v>0.7142857142857143</v>
      </c>
      <c r="I32" s="139">
        <v>0.28571428571428575</v>
      </c>
      <c r="J32" s="140"/>
      <c r="K32" s="141"/>
    </row>
    <row r="33" spans="2:11">
      <c r="B33" s="132" t="s">
        <v>104</v>
      </c>
      <c r="C33" s="133">
        <v>27</v>
      </c>
      <c r="D33" s="134">
        <v>9.8074827460951693E-3</v>
      </c>
      <c r="E33" s="135">
        <v>1</v>
      </c>
      <c r="F33" s="136"/>
      <c r="G33" s="137">
        <v>0.44444444444444442</v>
      </c>
      <c r="H33" s="138">
        <v>0.85185185185185186</v>
      </c>
      <c r="I33" s="139">
        <v>3.7037037037037035E-2</v>
      </c>
      <c r="J33" s="138">
        <v>7.407407407407407E-2</v>
      </c>
      <c r="K33" s="142">
        <v>3.7037037037037035E-2</v>
      </c>
    </row>
    <row r="34" spans="2:11">
      <c r="B34" s="132" t="s">
        <v>105</v>
      </c>
      <c r="C34" s="133">
        <v>12</v>
      </c>
      <c r="D34" s="134">
        <v>4.3588812204867419E-3</v>
      </c>
      <c r="E34" s="135">
        <v>0.91666666666666674</v>
      </c>
      <c r="F34" s="134">
        <v>8.3333333333333343E-2</v>
      </c>
      <c r="G34" s="137">
        <v>0.66666666666666674</v>
      </c>
      <c r="H34" s="138">
        <v>0.83333333333333326</v>
      </c>
      <c r="I34" s="139">
        <v>0.16666666666666669</v>
      </c>
      <c r="J34" s="140"/>
      <c r="K34" s="141"/>
    </row>
    <row r="35" spans="2:11">
      <c r="B35" s="132" t="s">
        <v>42</v>
      </c>
      <c r="C35" s="133">
        <v>20</v>
      </c>
      <c r="D35" s="134">
        <v>7.2648020341445699E-3</v>
      </c>
      <c r="E35" s="135">
        <v>0.85</v>
      </c>
      <c r="F35" s="134">
        <v>0.15</v>
      </c>
      <c r="G35" s="137">
        <v>0.4210526315789474</v>
      </c>
      <c r="H35" s="138">
        <v>0.89473684210526316</v>
      </c>
      <c r="I35" s="139">
        <v>0.10526315789473685</v>
      </c>
      <c r="J35" s="140"/>
      <c r="K35" s="141"/>
    </row>
    <row r="36" spans="2:11">
      <c r="B36" s="132" t="s">
        <v>106</v>
      </c>
      <c r="C36" s="133">
        <v>108</v>
      </c>
      <c r="D36" s="134">
        <v>3.9229930984380677E-2</v>
      </c>
      <c r="E36" s="135">
        <v>0.91666666666666674</v>
      </c>
      <c r="F36" s="134">
        <v>8.3333333333333343E-2</v>
      </c>
      <c r="G36" s="137">
        <v>0.42990654205607476</v>
      </c>
      <c r="H36" s="138">
        <v>0.85046728971962626</v>
      </c>
      <c r="I36" s="139">
        <v>0.13084112149532712</v>
      </c>
      <c r="J36" s="138">
        <v>9.3457943925233638E-3</v>
      </c>
      <c r="K36" s="142">
        <v>9.3457943925233638E-3</v>
      </c>
    </row>
    <row r="37" spans="2:11">
      <c r="B37" s="132" t="s">
        <v>107</v>
      </c>
      <c r="C37" s="133">
        <v>114</v>
      </c>
      <c r="D37" s="134">
        <v>4.1409371594624045E-2</v>
      </c>
      <c r="E37" s="135">
        <v>0.90350877192982448</v>
      </c>
      <c r="F37" s="134">
        <v>9.6491228070175447E-2</v>
      </c>
      <c r="G37" s="137">
        <v>0.51754385964912286</v>
      </c>
      <c r="H37" s="138">
        <v>0.89473684210526316</v>
      </c>
      <c r="I37" s="139">
        <v>0.10526315789473685</v>
      </c>
      <c r="J37" s="140"/>
      <c r="K37" s="141"/>
    </row>
    <row r="38" spans="2:11">
      <c r="B38" s="132" t="s">
        <v>44</v>
      </c>
      <c r="C38" s="133">
        <v>43</v>
      </c>
      <c r="D38" s="134">
        <v>1.5619324373410825E-2</v>
      </c>
      <c r="E38" s="135">
        <v>0.93023255813953487</v>
      </c>
      <c r="F38" s="134">
        <v>6.9767441860465115E-2</v>
      </c>
      <c r="G38" s="137">
        <v>0.13953488372093023</v>
      </c>
      <c r="H38" s="138">
        <v>0.62790697674418605</v>
      </c>
      <c r="I38" s="139">
        <v>0.32558139534883723</v>
      </c>
      <c r="J38" s="138">
        <v>4.6511627906976744E-2</v>
      </c>
      <c r="K38" s="141"/>
    </row>
    <row r="39" spans="2:11">
      <c r="B39" s="132" t="s">
        <v>108</v>
      </c>
      <c r="C39" s="133">
        <v>40</v>
      </c>
      <c r="D39" s="134">
        <v>1.452960406828914E-2</v>
      </c>
      <c r="E39" s="135">
        <v>0.89189189189189189</v>
      </c>
      <c r="F39" s="134">
        <v>0.1081081081081081</v>
      </c>
      <c r="G39" s="137">
        <v>0.4</v>
      </c>
      <c r="H39" s="138">
        <v>0.72499999999999998</v>
      </c>
      <c r="I39" s="139">
        <v>0.22500000000000001</v>
      </c>
      <c r="J39" s="138">
        <v>0.05</v>
      </c>
      <c r="K39" s="141"/>
    </row>
    <row r="40" spans="2:11">
      <c r="B40" s="132" t="s">
        <v>47</v>
      </c>
      <c r="C40" s="133">
        <v>65</v>
      </c>
      <c r="D40" s="134">
        <v>2.3610606610969854E-2</v>
      </c>
      <c r="E40" s="135">
        <v>0.52307692307692311</v>
      </c>
      <c r="F40" s="134">
        <v>0.47692307692307695</v>
      </c>
      <c r="G40" s="137">
        <v>0.4375</v>
      </c>
      <c r="H40" s="138">
        <v>0.703125</v>
      </c>
      <c r="I40" s="139">
        <v>0.125</v>
      </c>
      <c r="J40" s="138">
        <v>0.171875</v>
      </c>
      <c r="K40" s="141"/>
    </row>
    <row r="41" spans="2:11" ht="15">
      <c r="B41" s="116" t="s">
        <v>48</v>
      </c>
      <c r="C41" s="117">
        <v>737</v>
      </c>
      <c r="D41" s="118">
        <v>0.26770795495822741</v>
      </c>
      <c r="E41" s="119">
        <v>0.27868852459016397</v>
      </c>
      <c r="F41" s="118">
        <v>0.72131147540983609</v>
      </c>
      <c r="G41" s="120">
        <v>0.31412103746397696</v>
      </c>
      <c r="H41" s="121">
        <v>0.60951008645533145</v>
      </c>
      <c r="I41" s="122">
        <v>6.3400576368876083E-2</v>
      </c>
      <c r="J41" s="121">
        <v>5.1873198847262249E-2</v>
      </c>
      <c r="K41" s="123">
        <v>0.27521613832853026</v>
      </c>
    </row>
    <row r="42" spans="2:11">
      <c r="B42" s="132" t="s">
        <v>109</v>
      </c>
      <c r="C42" s="133">
        <v>108</v>
      </c>
      <c r="D42" s="134">
        <v>3.9229930984380677E-2</v>
      </c>
      <c r="E42" s="135">
        <v>0.20754716981132076</v>
      </c>
      <c r="F42" s="134">
        <v>0.79245283018867918</v>
      </c>
      <c r="G42" s="137">
        <v>0.13207547169811321</v>
      </c>
      <c r="H42" s="138">
        <v>0.35849056603773582</v>
      </c>
      <c r="I42" s="139">
        <v>3.7735849056603772E-2</v>
      </c>
      <c r="J42" s="138">
        <v>1.8867924528301886E-2</v>
      </c>
      <c r="K42" s="142">
        <v>0.58490566037735847</v>
      </c>
    </row>
    <row r="43" spans="2:11">
      <c r="B43" s="132" t="s">
        <v>110</v>
      </c>
      <c r="C43" s="133">
        <v>7</v>
      </c>
      <c r="D43" s="134">
        <v>2.5426807119505995E-3</v>
      </c>
      <c r="E43" s="144"/>
      <c r="F43" s="134">
        <v>1</v>
      </c>
      <c r="G43" s="137">
        <v>0.5</v>
      </c>
      <c r="H43" s="138">
        <v>0.83333333333333326</v>
      </c>
      <c r="I43" s="143"/>
      <c r="J43" s="140"/>
      <c r="K43" s="142">
        <v>0.16666666666666669</v>
      </c>
    </row>
    <row r="44" spans="2:11">
      <c r="B44" s="132" t="s">
        <v>50</v>
      </c>
      <c r="C44" s="133">
        <v>54</v>
      </c>
      <c r="D44" s="134">
        <v>1.9614965492190339E-2</v>
      </c>
      <c r="E44" s="135">
        <v>0.31481481481481483</v>
      </c>
      <c r="F44" s="134">
        <v>0.68518518518518523</v>
      </c>
      <c r="G44" s="137">
        <v>0.32692307692307693</v>
      </c>
      <c r="H44" s="138">
        <v>0.63461538461538458</v>
      </c>
      <c r="I44" s="139">
        <v>0.19230769230769229</v>
      </c>
      <c r="J44" s="138">
        <v>0.11538461538461538</v>
      </c>
      <c r="K44" s="142">
        <v>5.7692307692307689E-2</v>
      </c>
    </row>
    <row r="45" spans="2:11">
      <c r="B45" s="132" t="s">
        <v>111</v>
      </c>
      <c r="C45" s="133">
        <v>38</v>
      </c>
      <c r="D45" s="134">
        <v>1.3803123864874683E-2</v>
      </c>
      <c r="E45" s="135">
        <v>0.4210526315789474</v>
      </c>
      <c r="F45" s="134">
        <v>0.57894736842105265</v>
      </c>
      <c r="G45" s="137">
        <v>0.31578947368421051</v>
      </c>
      <c r="H45" s="138">
        <v>0.81578947368421051</v>
      </c>
      <c r="I45" s="139">
        <v>7.8947368421052627E-2</v>
      </c>
      <c r="J45" s="138">
        <v>0.10526315789473685</v>
      </c>
      <c r="K45" s="141"/>
    </row>
    <row r="46" spans="2:11">
      <c r="B46" s="132" t="s">
        <v>112</v>
      </c>
      <c r="C46" s="133">
        <v>8</v>
      </c>
      <c r="D46" s="134">
        <v>2.905920813657828E-3</v>
      </c>
      <c r="E46" s="135">
        <v>0.14285714285714288</v>
      </c>
      <c r="F46" s="134">
        <v>0.8571428571428571</v>
      </c>
      <c r="G46" s="137">
        <v>0.125</v>
      </c>
      <c r="H46" s="138">
        <v>0.625</v>
      </c>
      <c r="I46" s="139">
        <v>0.25</v>
      </c>
      <c r="J46" s="140"/>
      <c r="K46" s="142">
        <v>0.125</v>
      </c>
    </row>
    <row r="47" spans="2:11">
      <c r="B47" s="132" t="s">
        <v>113</v>
      </c>
      <c r="C47" s="133">
        <v>34</v>
      </c>
      <c r="D47" s="134">
        <v>1.2350163458045769E-2</v>
      </c>
      <c r="E47" s="135">
        <v>0.5757575757575758</v>
      </c>
      <c r="F47" s="134">
        <v>0.4242424242424242</v>
      </c>
      <c r="G47" s="137">
        <v>0.32258064516129031</v>
      </c>
      <c r="H47" s="138">
        <v>0.64516129032258063</v>
      </c>
      <c r="I47" s="139">
        <v>0.12903225806451613</v>
      </c>
      <c r="J47" s="138">
        <v>0.16129032258064516</v>
      </c>
      <c r="K47" s="142">
        <v>6.4516129032258063E-2</v>
      </c>
    </row>
    <row r="48" spans="2:11">
      <c r="B48" s="132" t="s">
        <v>114</v>
      </c>
      <c r="C48" s="133">
        <v>14</v>
      </c>
      <c r="D48" s="134">
        <v>5.0853614239011989E-3</v>
      </c>
      <c r="E48" s="135">
        <v>0.6428571428571429</v>
      </c>
      <c r="F48" s="134">
        <v>0.35714285714285715</v>
      </c>
      <c r="G48" s="137">
        <v>0.57142857142857151</v>
      </c>
      <c r="H48" s="138">
        <v>0.8571428571428571</v>
      </c>
      <c r="I48" s="139">
        <v>7.1428571428571438E-2</v>
      </c>
      <c r="J48" s="138">
        <v>7.1428571428571438E-2</v>
      </c>
      <c r="K48" s="141"/>
    </row>
    <row r="49" spans="2:11">
      <c r="B49" s="132" t="s">
        <v>115</v>
      </c>
      <c r="C49" s="133">
        <v>27</v>
      </c>
      <c r="D49" s="134">
        <v>9.8074827460951693E-3</v>
      </c>
      <c r="E49" s="135">
        <v>0.55555555555555558</v>
      </c>
      <c r="F49" s="134">
        <v>0.44444444444444442</v>
      </c>
      <c r="G49" s="137">
        <v>0.53846153846153844</v>
      </c>
      <c r="H49" s="138">
        <v>0.76923076923076916</v>
      </c>
      <c r="I49" s="139">
        <v>3.8461538461538464E-2</v>
      </c>
      <c r="J49" s="138">
        <v>3.8461538461538464E-2</v>
      </c>
      <c r="K49" s="142">
        <v>0.15384615384615385</v>
      </c>
    </row>
    <row r="50" spans="2:11">
      <c r="B50" s="132" t="s">
        <v>72</v>
      </c>
      <c r="C50" s="133">
        <v>4</v>
      </c>
      <c r="D50" s="134">
        <v>1.452960406828914E-3</v>
      </c>
      <c r="E50" s="135">
        <v>0.5</v>
      </c>
      <c r="F50" s="134">
        <v>0.5</v>
      </c>
      <c r="G50" s="137">
        <v>0.75</v>
      </c>
      <c r="H50" s="138">
        <v>1</v>
      </c>
      <c r="I50" s="143"/>
      <c r="J50" s="140"/>
      <c r="K50" s="141"/>
    </row>
    <row r="51" spans="2:11">
      <c r="B51" s="132" t="s">
        <v>116</v>
      </c>
      <c r="C51" s="133">
        <v>97</v>
      </c>
      <c r="D51" s="134">
        <v>3.5234289865601162E-2</v>
      </c>
      <c r="E51" s="135">
        <v>0.28865979381443302</v>
      </c>
      <c r="F51" s="134">
        <v>0.71134020618556704</v>
      </c>
      <c r="G51" s="137">
        <v>0.32183908045977011</v>
      </c>
      <c r="H51" s="138">
        <v>0.57471264367816088</v>
      </c>
      <c r="I51" s="139">
        <v>5.7471264367816091E-2</v>
      </c>
      <c r="J51" s="138">
        <v>4.5977011494252873E-2</v>
      </c>
      <c r="K51" s="142">
        <v>0.32183908045977011</v>
      </c>
    </row>
    <row r="52" spans="2:11">
      <c r="B52" s="132" t="s">
        <v>117</v>
      </c>
      <c r="C52" s="133">
        <v>10</v>
      </c>
      <c r="D52" s="134">
        <v>3.6324010170722849E-3</v>
      </c>
      <c r="E52" s="135">
        <v>0.3</v>
      </c>
      <c r="F52" s="134">
        <v>0.7</v>
      </c>
      <c r="G52" s="137">
        <v>0.3</v>
      </c>
      <c r="H52" s="138">
        <v>0.8</v>
      </c>
      <c r="I52" s="139">
        <v>0.1</v>
      </c>
      <c r="J52" s="138">
        <v>0.1</v>
      </c>
      <c r="K52" s="141"/>
    </row>
    <row r="53" spans="2:11">
      <c r="B53" s="132" t="s">
        <v>118</v>
      </c>
      <c r="C53" s="133">
        <v>87</v>
      </c>
      <c r="D53" s="134">
        <v>3.1601888848528874E-2</v>
      </c>
      <c r="E53" s="135">
        <v>0.24137931034482757</v>
      </c>
      <c r="F53" s="134">
        <v>0.75862068965517238</v>
      </c>
      <c r="G53" s="137">
        <v>0.28749999999999998</v>
      </c>
      <c r="H53" s="138">
        <v>0.51249999999999996</v>
      </c>
      <c r="I53" s="139">
        <v>3.7499999999999999E-2</v>
      </c>
      <c r="J53" s="138">
        <v>6.25E-2</v>
      </c>
      <c r="K53" s="142">
        <v>0.38750000000000001</v>
      </c>
    </row>
    <row r="54" spans="2:11">
      <c r="B54" s="132" t="s">
        <v>119</v>
      </c>
      <c r="C54" s="133">
        <v>2</v>
      </c>
      <c r="D54" s="134">
        <v>7.2648020341445699E-4</v>
      </c>
      <c r="E54" s="144"/>
      <c r="F54" s="134">
        <v>1</v>
      </c>
      <c r="G54" s="137">
        <v>1</v>
      </c>
      <c r="H54" s="138">
        <v>1</v>
      </c>
      <c r="I54" s="143"/>
      <c r="J54" s="140"/>
      <c r="K54" s="141"/>
    </row>
    <row r="55" spans="2:11">
      <c r="B55" s="132" t="s">
        <v>120</v>
      </c>
      <c r="C55" s="133">
        <v>71</v>
      </c>
      <c r="D55" s="134">
        <v>2.5790047221213221E-2</v>
      </c>
      <c r="E55" s="135">
        <v>0.22857142857142856</v>
      </c>
      <c r="F55" s="134">
        <v>0.77142857142857135</v>
      </c>
      <c r="G55" s="137">
        <v>0.4242424242424242</v>
      </c>
      <c r="H55" s="138">
        <v>0.78787878787878785</v>
      </c>
      <c r="I55" s="139">
        <v>3.0303030303030304E-2</v>
      </c>
      <c r="J55" s="138">
        <v>3.0303030303030304E-2</v>
      </c>
      <c r="K55" s="142">
        <v>0.15151515151515152</v>
      </c>
    </row>
    <row r="56" spans="2:11">
      <c r="B56" s="132" t="s">
        <v>121</v>
      </c>
      <c r="C56" s="133">
        <v>35</v>
      </c>
      <c r="D56" s="134">
        <v>1.2713403559752996E-2</v>
      </c>
      <c r="E56" s="135">
        <v>0.14285714285714288</v>
      </c>
      <c r="F56" s="134">
        <v>0.8571428571428571</v>
      </c>
      <c r="G56" s="137">
        <v>0.5</v>
      </c>
      <c r="H56" s="138">
        <v>0.97058823529411764</v>
      </c>
      <c r="I56" s="139">
        <v>2.9411764705882356E-2</v>
      </c>
      <c r="J56" s="140"/>
      <c r="K56" s="141"/>
    </row>
    <row r="57" spans="2:11">
      <c r="B57" s="132" t="s">
        <v>122</v>
      </c>
      <c r="C57" s="133">
        <v>72</v>
      </c>
      <c r="D57" s="134">
        <v>2.6153287322920452E-2</v>
      </c>
      <c r="E57" s="135">
        <v>0.2361111111111111</v>
      </c>
      <c r="F57" s="134">
        <v>0.76388888888888884</v>
      </c>
      <c r="G57" s="137">
        <v>0.16417910447761194</v>
      </c>
      <c r="H57" s="138">
        <v>0.35820895522388058</v>
      </c>
      <c r="I57" s="139">
        <v>1.492537313432836E-2</v>
      </c>
      <c r="J57" s="138">
        <v>1.492537313432836E-2</v>
      </c>
      <c r="K57" s="142">
        <v>0.61194029850746268</v>
      </c>
    </row>
    <row r="58" spans="2:11">
      <c r="B58" s="132" t="s">
        <v>123</v>
      </c>
      <c r="C58" s="133">
        <v>4</v>
      </c>
      <c r="D58" s="134">
        <v>1.452960406828914E-3</v>
      </c>
      <c r="E58" s="144"/>
      <c r="F58" s="134">
        <v>1</v>
      </c>
      <c r="G58" s="137">
        <v>0.33333333333333337</v>
      </c>
      <c r="H58" s="138">
        <v>1</v>
      </c>
      <c r="I58" s="143"/>
      <c r="J58" s="140"/>
      <c r="K58" s="141"/>
    </row>
    <row r="59" spans="2:11">
      <c r="B59" s="132" t="s">
        <v>126</v>
      </c>
      <c r="C59" s="133">
        <v>57</v>
      </c>
      <c r="D59" s="134">
        <v>2.0704685797312022E-2</v>
      </c>
      <c r="E59" s="135">
        <v>0.2105263157894737</v>
      </c>
      <c r="F59" s="134">
        <v>0.78947368421052633</v>
      </c>
      <c r="G59" s="137">
        <v>0.36538461538461542</v>
      </c>
      <c r="H59" s="138">
        <v>0.71153846153846156</v>
      </c>
      <c r="I59" s="139">
        <v>7.6923076923076927E-2</v>
      </c>
      <c r="J59" s="138">
        <v>5.7692307692307689E-2</v>
      </c>
      <c r="K59" s="142">
        <v>0.15384615384615385</v>
      </c>
    </row>
    <row r="60" spans="2:11">
      <c r="B60" s="132" t="s">
        <v>127</v>
      </c>
      <c r="C60" s="133">
        <v>8</v>
      </c>
      <c r="D60" s="134">
        <v>2.905920813657828E-3</v>
      </c>
      <c r="E60" s="135">
        <v>0.125</v>
      </c>
      <c r="F60" s="134">
        <v>0.875</v>
      </c>
      <c r="G60" s="137">
        <v>0.5</v>
      </c>
      <c r="H60" s="138">
        <v>0.625</v>
      </c>
      <c r="I60" s="139">
        <v>0.25</v>
      </c>
      <c r="J60" s="138">
        <v>0.125</v>
      </c>
      <c r="K60" s="141"/>
    </row>
    <row r="61" spans="2:11" ht="15">
      <c r="B61" s="116" t="s">
        <v>60</v>
      </c>
      <c r="C61" s="117">
        <v>122</v>
      </c>
      <c r="D61" s="118">
        <v>4.4315292408281873E-2</v>
      </c>
      <c r="E61" s="119">
        <v>0.46721311475409832</v>
      </c>
      <c r="F61" s="118">
        <v>0.53278688524590168</v>
      </c>
      <c r="G61" s="120">
        <v>0.42372881355932202</v>
      </c>
      <c r="H61" s="121">
        <v>0.83898305084745761</v>
      </c>
      <c r="I61" s="122">
        <v>5.9322033898305086E-2</v>
      </c>
      <c r="J61" s="121">
        <v>5.084745762711864E-2</v>
      </c>
      <c r="K61" s="123">
        <v>5.084745762711864E-2</v>
      </c>
    </row>
    <row r="62" spans="2:11">
      <c r="B62" s="132" t="s">
        <v>61</v>
      </c>
      <c r="C62" s="133">
        <v>22</v>
      </c>
      <c r="D62" s="134">
        <v>7.9912822375590269E-3</v>
      </c>
      <c r="E62" s="135">
        <v>0.59090909090909094</v>
      </c>
      <c r="F62" s="134">
        <v>0.40909090909090906</v>
      </c>
      <c r="G62" s="137">
        <v>0.57142857142857151</v>
      </c>
      <c r="H62" s="138">
        <v>1</v>
      </c>
      <c r="I62" s="143"/>
      <c r="J62" s="140"/>
      <c r="K62" s="141"/>
    </row>
    <row r="63" spans="2:11">
      <c r="B63" s="132" t="s">
        <v>128</v>
      </c>
      <c r="C63" s="133">
        <v>22</v>
      </c>
      <c r="D63" s="134">
        <v>7.9912822375590269E-3</v>
      </c>
      <c r="E63" s="135">
        <v>0.5</v>
      </c>
      <c r="F63" s="134">
        <v>0.5</v>
      </c>
      <c r="G63" s="137">
        <v>0.13636363636363635</v>
      </c>
      <c r="H63" s="138">
        <v>0.68181818181818188</v>
      </c>
      <c r="I63" s="139">
        <v>4.5454545454545456E-2</v>
      </c>
      <c r="J63" s="138">
        <v>0.18181818181818182</v>
      </c>
      <c r="K63" s="142">
        <v>9.0909090909090912E-2</v>
      </c>
    </row>
    <row r="64" spans="2:11">
      <c r="B64" s="132" t="s">
        <v>63</v>
      </c>
      <c r="C64" s="133">
        <v>31</v>
      </c>
      <c r="D64" s="134">
        <v>1.1260443152924082E-2</v>
      </c>
      <c r="E64" s="135">
        <v>0.25806451612903225</v>
      </c>
      <c r="F64" s="134">
        <v>0.74193548387096764</v>
      </c>
      <c r="G64" s="137">
        <v>0.5</v>
      </c>
      <c r="H64" s="138">
        <v>0.8571428571428571</v>
      </c>
      <c r="I64" s="139">
        <v>7.1428571428571438E-2</v>
      </c>
      <c r="J64" s="138">
        <v>3.5714285714285719E-2</v>
      </c>
      <c r="K64" s="142">
        <v>3.5714285714285719E-2</v>
      </c>
    </row>
    <row r="65" spans="2:11">
      <c r="B65" s="132" t="s">
        <v>64</v>
      </c>
      <c r="C65" s="133">
        <v>47</v>
      </c>
      <c r="D65" s="134">
        <v>1.7072284780239741E-2</v>
      </c>
      <c r="E65" s="135">
        <v>0.53191489361702127</v>
      </c>
      <c r="F65" s="134">
        <v>0.46808510638297873</v>
      </c>
      <c r="G65" s="137">
        <v>0.44680851063829785</v>
      </c>
      <c r="H65" s="138">
        <v>0.82978723404255317</v>
      </c>
      <c r="I65" s="139">
        <v>8.5106382978723402E-2</v>
      </c>
      <c r="J65" s="138">
        <v>2.1276595744680851E-2</v>
      </c>
      <c r="K65" s="142">
        <v>6.3829787234042548E-2</v>
      </c>
    </row>
    <row r="66" spans="2:11" ht="15">
      <c r="B66" s="116" t="s">
        <v>65</v>
      </c>
      <c r="C66" s="117">
        <v>235</v>
      </c>
      <c r="D66" s="118">
        <v>8.5361423901198691E-2</v>
      </c>
      <c r="E66" s="119">
        <v>0.63519313304721026</v>
      </c>
      <c r="F66" s="118">
        <v>0.36480686695278969</v>
      </c>
      <c r="G66" s="120">
        <v>0.4759825327510917</v>
      </c>
      <c r="H66" s="121">
        <v>0.7379912663755458</v>
      </c>
      <c r="I66" s="122">
        <v>0.11790393013100436</v>
      </c>
      <c r="J66" s="121">
        <v>8.7336244541484725E-2</v>
      </c>
      <c r="K66" s="123">
        <v>5.6768558951965066E-2</v>
      </c>
    </row>
    <row r="67" spans="2:11">
      <c r="B67" s="132" t="s">
        <v>129</v>
      </c>
      <c r="C67" s="133">
        <v>37</v>
      </c>
      <c r="D67" s="134">
        <v>1.3439883763167453E-2</v>
      </c>
      <c r="E67" s="135">
        <v>0.7567567567567568</v>
      </c>
      <c r="F67" s="134">
        <v>0.24324324324324323</v>
      </c>
      <c r="G67" s="137">
        <v>0.36111111111111116</v>
      </c>
      <c r="H67" s="138">
        <v>0.61111111111111116</v>
      </c>
      <c r="I67" s="139">
        <v>0.1111111111111111</v>
      </c>
      <c r="J67" s="138">
        <v>0.25</v>
      </c>
      <c r="K67" s="142">
        <v>2.7777777777777776E-2</v>
      </c>
    </row>
    <row r="68" spans="2:11">
      <c r="B68" s="132" t="s">
        <v>130</v>
      </c>
      <c r="C68" s="133">
        <v>7</v>
      </c>
      <c r="D68" s="134">
        <v>2.5426807119505995E-3</v>
      </c>
      <c r="E68" s="135">
        <v>0.7142857142857143</v>
      </c>
      <c r="F68" s="134">
        <v>0.28571428571428575</v>
      </c>
      <c r="G68" s="137">
        <v>0.42857142857142855</v>
      </c>
      <c r="H68" s="138">
        <v>0.7142857142857143</v>
      </c>
      <c r="I68" s="139">
        <v>0.28571428571428575</v>
      </c>
      <c r="J68" s="140"/>
      <c r="K68" s="141"/>
    </row>
    <row r="69" spans="2:11">
      <c r="B69" s="132" t="s">
        <v>131</v>
      </c>
      <c r="C69" s="133">
        <v>32</v>
      </c>
      <c r="D69" s="134">
        <v>1.1623683254631312E-2</v>
      </c>
      <c r="E69" s="135">
        <v>0.625</v>
      </c>
      <c r="F69" s="134">
        <v>0.375</v>
      </c>
      <c r="G69" s="137">
        <v>0.73333333333333328</v>
      </c>
      <c r="H69" s="138">
        <v>0.8666666666666667</v>
      </c>
      <c r="I69" s="139">
        <v>6.6666666666666666E-2</v>
      </c>
      <c r="J69" s="138">
        <v>3.3333333333333333E-2</v>
      </c>
      <c r="K69" s="142">
        <v>3.3333333333333333E-2</v>
      </c>
    </row>
    <row r="70" spans="2:11">
      <c r="B70" s="132" t="s">
        <v>132</v>
      </c>
      <c r="C70" s="133">
        <v>28</v>
      </c>
      <c r="D70" s="134">
        <v>1.0170722847802398E-2</v>
      </c>
      <c r="E70" s="135">
        <v>0.32142857142857145</v>
      </c>
      <c r="F70" s="134">
        <v>0.6785714285714286</v>
      </c>
      <c r="G70" s="137">
        <v>0.73076923076923084</v>
      </c>
      <c r="H70" s="138">
        <v>0.96153846153846156</v>
      </c>
      <c r="I70" s="139">
        <v>3.8461538461538464E-2</v>
      </c>
      <c r="J70" s="140"/>
      <c r="K70" s="141"/>
    </row>
    <row r="71" spans="2:11">
      <c r="B71" s="132" t="s">
        <v>98</v>
      </c>
      <c r="C71" s="133">
        <v>35</v>
      </c>
      <c r="D71" s="134">
        <v>1.2713403559752996E-2</v>
      </c>
      <c r="E71" s="135">
        <v>0.52941176470588236</v>
      </c>
      <c r="F71" s="134">
        <v>0.4705882352941177</v>
      </c>
      <c r="G71" s="137">
        <v>0.22857142857142856</v>
      </c>
      <c r="H71" s="138">
        <v>0.6</v>
      </c>
      <c r="I71" s="139">
        <v>0.22857142857142856</v>
      </c>
      <c r="J71" s="138">
        <v>5.7142857142857141E-2</v>
      </c>
      <c r="K71" s="142">
        <v>0.11428571428571428</v>
      </c>
    </row>
    <row r="72" spans="2:11">
      <c r="B72" s="132" t="s">
        <v>133</v>
      </c>
      <c r="C72" s="133">
        <v>46</v>
      </c>
      <c r="D72" s="134">
        <v>1.6709044678532511E-2</v>
      </c>
      <c r="E72" s="135">
        <v>0.67391304347826098</v>
      </c>
      <c r="F72" s="134">
        <v>0.32608695652173914</v>
      </c>
      <c r="G72" s="137">
        <v>0.44444444444444442</v>
      </c>
      <c r="H72" s="138">
        <v>0.77777777777777768</v>
      </c>
      <c r="I72" s="139">
        <v>8.8888888888888892E-2</v>
      </c>
      <c r="J72" s="138">
        <v>6.6666666666666666E-2</v>
      </c>
      <c r="K72" s="142">
        <v>6.6666666666666666E-2</v>
      </c>
    </row>
    <row r="73" spans="2:11">
      <c r="B73" s="132" t="s">
        <v>134</v>
      </c>
      <c r="C73" s="133">
        <v>8</v>
      </c>
      <c r="D73" s="134">
        <v>2.905920813657828E-3</v>
      </c>
      <c r="E73" s="135">
        <v>0.375</v>
      </c>
      <c r="F73" s="134">
        <v>0.625</v>
      </c>
      <c r="G73" s="137">
        <v>0.375</v>
      </c>
      <c r="H73" s="138">
        <v>0.625</v>
      </c>
      <c r="I73" s="139">
        <v>0.375</v>
      </c>
      <c r="J73" s="140"/>
      <c r="K73" s="141"/>
    </row>
    <row r="74" spans="2:11">
      <c r="B74" s="132" t="s">
        <v>135</v>
      </c>
      <c r="C74" s="133">
        <v>37</v>
      </c>
      <c r="D74" s="134">
        <v>1.3439883763167453E-2</v>
      </c>
      <c r="E74" s="135">
        <v>0.86111111111111116</v>
      </c>
      <c r="F74" s="134">
        <v>0.1388888888888889</v>
      </c>
      <c r="G74" s="137">
        <v>0.48648648648648646</v>
      </c>
      <c r="H74" s="138">
        <v>0.67567567567567566</v>
      </c>
      <c r="I74" s="139">
        <v>8.1081081081081086E-2</v>
      </c>
      <c r="J74" s="138">
        <v>0.13513513513513514</v>
      </c>
      <c r="K74" s="142">
        <v>0.1081081081081081</v>
      </c>
    </row>
    <row r="75" spans="2:11">
      <c r="B75" s="145" t="s">
        <v>136</v>
      </c>
      <c r="C75" s="146">
        <v>5</v>
      </c>
      <c r="D75" s="147">
        <v>1.8162005085361425E-3</v>
      </c>
      <c r="E75" s="148">
        <v>0.6</v>
      </c>
      <c r="F75" s="147">
        <v>0.4</v>
      </c>
      <c r="G75" s="149">
        <v>0.6</v>
      </c>
      <c r="H75" s="150">
        <v>1</v>
      </c>
      <c r="I75" s="151"/>
      <c r="J75" s="152"/>
      <c r="K75" s="153"/>
    </row>
    <row r="76" spans="2:11" ht="15">
      <c r="B76" s="154" t="s">
        <v>137</v>
      </c>
      <c r="C76" s="155">
        <v>490</v>
      </c>
      <c r="D76" s="156">
        <v>0.17798764983654194</v>
      </c>
      <c r="E76" s="157">
        <v>0.49387755102040815</v>
      </c>
      <c r="F76" s="156">
        <v>0.50612244897959191</v>
      </c>
      <c r="G76" s="158">
        <v>0.42403628117913833</v>
      </c>
      <c r="H76" s="159">
        <v>0.65306122448979598</v>
      </c>
      <c r="I76" s="160">
        <v>0.12244897959183673</v>
      </c>
      <c r="J76" s="159">
        <v>9.5238095238095233E-2</v>
      </c>
      <c r="K76" s="161">
        <v>0.12925170068027211</v>
      </c>
    </row>
    <row r="77" spans="2:11" ht="15">
      <c r="B77" s="116" t="s">
        <v>18</v>
      </c>
      <c r="C77" s="117">
        <v>123</v>
      </c>
      <c r="D77" s="118">
        <v>4.4678532509989106E-2</v>
      </c>
      <c r="E77" s="119">
        <v>0.77235772357723576</v>
      </c>
      <c r="F77" s="118">
        <v>0.22764227642276424</v>
      </c>
      <c r="G77" s="120">
        <v>0.42975206611570249</v>
      </c>
      <c r="H77" s="121">
        <v>0.7024793388429752</v>
      </c>
      <c r="I77" s="122">
        <v>0.10743801652892562</v>
      </c>
      <c r="J77" s="121">
        <v>0.18181818181818182</v>
      </c>
      <c r="K77" s="123">
        <v>8.2644628099173556E-3</v>
      </c>
    </row>
    <row r="78" spans="2:11">
      <c r="B78" s="132" t="s">
        <v>138</v>
      </c>
      <c r="C78" s="133">
        <v>17</v>
      </c>
      <c r="D78" s="134">
        <v>6.1750817290228844E-3</v>
      </c>
      <c r="E78" s="135">
        <v>0.52941176470588236</v>
      </c>
      <c r="F78" s="134">
        <v>0.4705882352941177</v>
      </c>
      <c r="G78" s="137">
        <v>0.64705882352941169</v>
      </c>
      <c r="H78" s="138">
        <v>0.70588235294117652</v>
      </c>
      <c r="I78" s="139">
        <v>0.17647058823529413</v>
      </c>
      <c r="J78" s="138">
        <v>5.8823529411764712E-2</v>
      </c>
      <c r="K78" s="142">
        <v>5.8823529411764712E-2</v>
      </c>
    </row>
    <row r="79" spans="2:11">
      <c r="B79" s="132" t="s">
        <v>139</v>
      </c>
      <c r="C79" s="133">
        <v>40</v>
      </c>
      <c r="D79" s="134">
        <v>1.452960406828914E-2</v>
      </c>
      <c r="E79" s="135">
        <v>0.72499999999999998</v>
      </c>
      <c r="F79" s="134">
        <v>0.27500000000000002</v>
      </c>
      <c r="G79" s="137">
        <v>0.4210526315789474</v>
      </c>
      <c r="H79" s="138">
        <v>0.73684210526315796</v>
      </c>
      <c r="I79" s="139">
        <v>7.8947368421052627E-2</v>
      </c>
      <c r="J79" s="138">
        <v>0.18421052631578949</v>
      </c>
      <c r="K79" s="141"/>
    </row>
    <row r="80" spans="2:11">
      <c r="B80" s="132" t="s">
        <v>140</v>
      </c>
      <c r="C80" s="133">
        <v>66</v>
      </c>
      <c r="D80" s="134">
        <v>2.3973846712677077E-2</v>
      </c>
      <c r="E80" s="135">
        <v>0.86363636363636365</v>
      </c>
      <c r="F80" s="134">
        <v>0.13636363636363635</v>
      </c>
      <c r="G80" s="137">
        <v>0.37878787878787873</v>
      </c>
      <c r="H80" s="138">
        <v>0.68181818181818188</v>
      </c>
      <c r="I80" s="139">
        <v>0.10606060606060605</v>
      </c>
      <c r="J80" s="138">
        <v>0.2121212121212121</v>
      </c>
      <c r="K80" s="141"/>
    </row>
    <row r="81" spans="2:11" ht="15">
      <c r="B81" s="116" t="s">
        <v>48</v>
      </c>
      <c r="C81" s="117">
        <v>198</v>
      </c>
      <c r="D81" s="118">
        <v>7.1921540138031231E-2</v>
      </c>
      <c r="E81" s="119">
        <v>0.32323232323232326</v>
      </c>
      <c r="F81" s="118">
        <v>0.6767676767676768</v>
      </c>
      <c r="G81" s="120">
        <v>0.31874999999999998</v>
      </c>
      <c r="H81" s="121">
        <v>0.52500000000000002</v>
      </c>
      <c r="I81" s="122">
        <v>9.375E-2</v>
      </c>
      <c r="J81" s="121">
        <v>0.05</v>
      </c>
      <c r="K81" s="123">
        <v>0.33124999999999999</v>
      </c>
    </row>
    <row r="82" spans="2:11">
      <c r="B82" s="132" t="s">
        <v>186</v>
      </c>
      <c r="C82" s="133">
        <v>28</v>
      </c>
      <c r="D82" s="134">
        <v>1.0170722847802398E-2</v>
      </c>
      <c r="E82" s="135">
        <v>0.21428571428571427</v>
      </c>
      <c r="F82" s="134">
        <v>0.7857142857142857</v>
      </c>
      <c r="G82" s="137">
        <v>0.45454545454545453</v>
      </c>
      <c r="H82" s="138">
        <v>0.72727272727272729</v>
      </c>
      <c r="I82" s="139">
        <v>0.13636363636363635</v>
      </c>
      <c r="J82" s="140"/>
      <c r="K82" s="142">
        <v>0.13636363636363635</v>
      </c>
    </row>
    <row r="83" spans="2:11">
      <c r="B83" s="132" t="s">
        <v>144</v>
      </c>
      <c r="C83" s="133">
        <v>9</v>
      </c>
      <c r="D83" s="134">
        <v>3.2691609153650564E-3</v>
      </c>
      <c r="E83" s="135">
        <v>0.88888888888888884</v>
      </c>
      <c r="F83" s="134">
        <v>0.1111111111111111</v>
      </c>
      <c r="G83" s="162"/>
      <c r="H83" s="138">
        <v>0.5</v>
      </c>
      <c r="I83" s="139">
        <v>0.16666666666666669</v>
      </c>
      <c r="J83" s="138">
        <v>0.16666666666666669</v>
      </c>
      <c r="K83" s="142">
        <v>0.16666666666666669</v>
      </c>
    </row>
    <row r="84" spans="2:11">
      <c r="B84" s="132" t="s">
        <v>146</v>
      </c>
      <c r="C84" s="133">
        <v>13</v>
      </c>
      <c r="D84" s="134">
        <v>4.7221213221939704E-3</v>
      </c>
      <c r="E84" s="135">
        <v>0.38461538461538458</v>
      </c>
      <c r="F84" s="134">
        <v>0.61538461538461542</v>
      </c>
      <c r="G84" s="137">
        <v>0.5</v>
      </c>
      <c r="H84" s="138">
        <v>0.66666666666666674</v>
      </c>
      <c r="I84" s="139">
        <v>8.3333333333333343E-2</v>
      </c>
      <c r="J84" s="138">
        <v>8.3333333333333343E-2</v>
      </c>
      <c r="K84" s="142">
        <v>0.16666666666666669</v>
      </c>
    </row>
    <row r="85" spans="2:11">
      <c r="B85" s="132" t="s">
        <v>147</v>
      </c>
      <c r="C85" s="133">
        <v>48</v>
      </c>
      <c r="D85" s="134">
        <v>1.7435524881946968E-2</v>
      </c>
      <c r="E85" s="135">
        <v>0.3125</v>
      </c>
      <c r="F85" s="134">
        <v>0.6875</v>
      </c>
      <c r="G85" s="137">
        <v>0.27027027027027029</v>
      </c>
      <c r="H85" s="138">
        <v>0.4324324324324324</v>
      </c>
      <c r="I85" s="139">
        <v>0.1081081081081081</v>
      </c>
      <c r="J85" s="138">
        <v>2.7027027027027025E-2</v>
      </c>
      <c r="K85" s="142">
        <v>0.4324324324324324</v>
      </c>
    </row>
    <row r="86" spans="2:11">
      <c r="B86" s="132" t="s">
        <v>148</v>
      </c>
      <c r="C86" s="133">
        <v>47</v>
      </c>
      <c r="D86" s="134">
        <v>1.7072284780239741E-2</v>
      </c>
      <c r="E86" s="135">
        <v>0.25531914893617019</v>
      </c>
      <c r="F86" s="134">
        <v>0.74468085106382975</v>
      </c>
      <c r="G86" s="137">
        <v>0.375</v>
      </c>
      <c r="H86" s="138">
        <v>0.57499999999999996</v>
      </c>
      <c r="I86" s="139">
        <v>0.1</v>
      </c>
      <c r="J86" s="138">
        <v>0.1</v>
      </c>
      <c r="K86" s="142">
        <v>0.22500000000000001</v>
      </c>
    </row>
    <row r="87" spans="2:11">
      <c r="B87" s="132" t="s">
        <v>149</v>
      </c>
      <c r="C87" s="133">
        <v>53</v>
      </c>
      <c r="D87" s="134">
        <v>1.9251725390483108E-2</v>
      </c>
      <c r="E87" s="135">
        <v>0.339622641509434</v>
      </c>
      <c r="F87" s="134">
        <v>0.660377358490566</v>
      </c>
      <c r="G87" s="137">
        <v>0.23255813953488372</v>
      </c>
      <c r="H87" s="138">
        <v>0.41860465116279072</v>
      </c>
      <c r="I87" s="139">
        <v>4.6511627906976744E-2</v>
      </c>
      <c r="J87" s="138">
        <v>2.3255813953488372E-2</v>
      </c>
      <c r="K87" s="142">
        <v>0.51162790697674421</v>
      </c>
    </row>
    <row r="88" spans="2:11" ht="15">
      <c r="B88" s="116" t="s">
        <v>60</v>
      </c>
      <c r="C88" s="117">
        <v>98</v>
      </c>
      <c r="D88" s="118">
        <v>3.5597529967308389E-2</v>
      </c>
      <c r="E88" s="119">
        <v>0.40816326530612246</v>
      </c>
      <c r="F88" s="118">
        <v>0.59183673469387754</v>
      </c>
      <c r="G88" s="120">
        <v>0.56043956043956045</v>
      </c>
      <c r="H88" s="121">
        <v>0.78021978021978033</v>
      </c>
      <c r="I88" s="122">
        <v>0.13186813186813187</v>
      </c>
      <c r="J88" s="121">
        <v>5.4945054945054944E-2</v>
      </c>
      <c r="K88" s="123">
        <v>3.2967032967032968E-2</v>
      </c>
    </row>
    <row r="89" spans="2:11">
      <c r="B89" s="132" t="s">
        <v>153</v>
      </c>
      <c r="C89" s="133">
        <v>36</v>
      </c>
      <c r="D89" s="134">
        <v>1.3076643661460226E-2</v>
      </c>
      <c r="E89" s="135">
        <v>0.33333333333333337</v>
      </c>
      <c r="F89" s="134">
        <v>0.66666666666666674</v>
      </c>
      <c r="G89" s="137">
        <v>0.5161290322580645</v>
      </c>
      <c r="H89" s="138">
        <v>0.83870967741935487</v>
      </c>
      <c r="I89" s="139">
        <v>6.4516129032258063E-2</v>
      </c>
      <c r="J89" s="138">
        <v>6.4516129032258063E-2</v>
      </c>
      <c r="K89" s="142">
        <v>3.2258064516129031E-2</v>
      </c>
    </row>
    <row r="90" spans="2:11">
      <c r="B90" s="132" t="s">
        <v>154</v>
      </c>
      <c r="C90" s="133">
        <v>26</v>
      </c>
      <c r="D90" s="134">
        <v>9.4442426443879408E-3</v>
      </c>
      <c r="E90" s="135">
        <v>0.34615384615384615</v>
      </c>
      <c r="F90" s="134">
        <v>0.65384615384615385</v>
      </c>
      <c r="G90" s="137">
        <v>0.45833333333333337</v>
      </c>
      <c r="H90" s="138">
        <v>0.58333333333333337</v>
      </c>
      <c r="I90" s="139">
        <v>0.29166666666666669</v>
      </c>
      <c r="J90" s="138">
        <v>8.3333333333333343E-2</v>
      </c>
      <c r="K90" s="142">
        <v>4.1666666666666671E-2</v>
      </c>
    </row>
    <row r="91" spans="2:11">
      <c r="B91" s="132" t="s">
        <v>155</v>
      </c>
      <c r="C91" s="133">
        <v>10</v>
      </c>
      <c r="D91" s="134">
        <v>3.6324010170722849E-3</v>
      </c>
      <c r="E91" s="135">
        <v>0.5</v>
      </c>
      <c r="F91" s="134">
        <v>0.5</v>
      </c>
      <c r="G91" s="137">
        <v>0.8</v>
      </c>
      <c r="H91" s="138">
        <v>0.8</v>
      </c>
      <c r="I91" s="139">
        <v>0.1</v>
      </c>
      <c r="J91" s="138">
        <v>0.1</v>
      </c>
      <c r="K91" s="141"/>
    </row>
    <row r="92" spans="2:11">
      <c r="B92" s="132" t="s">
        <v>156</v>
      </c>
      <c r="C92" s="133">
        <v>26</v>
      </c>
      <c r="D92" s="134">
        <v>9.4442426443879408E-3</v>
      </c>
      <c r="E92" s="135">
        <v>0.53846153846153844</v>
      </c>
      <c r="F92" s="134">
        <v>0.46153846153846151</v>
      </c>
      <c r="G92" s="137">
        <v>0.61538461538461542</v>
      </c>
      <c r="H92" s="138">
        <v>0.88461538461538469</v>
      </c>
      <c r="I92" s="139">
        <v>7.6923076923076927E-2</v>
      </c>
      <c r="J92" s="138"/>
      <c r="K92" s="142">
        <v>3.8461538461538464E-2</v>
      </c>
    </row>
    <row r="93" spans="2:11" ht="15">
      <c r="B93" s="116" t="s">
        <v>65</v>
      </c>
      <c r="C93" s="117">
        <v>71</v>
      </c>
      <c r="D93" s="118">
        <v>2.5790047221213221E-2</v>
      </c>
      <c r="E93" s="119">
        <v>0.60563380281690149</v>
      </c>
      <c r="F93" s="118">
        <v>0.39436619718309857</v>
      </c>
      <c r="G93" s="120">
        <v>0.47826086956521741</v>
      </c>
      <c r="H93" s="121">
        <v>0.69565217391304346</v>
      </c>
      <c r="I93" s="122">
        <v>0.20289855072463769</v>
      </c>
      <c r="J93" s="121">
        <v>0.10144927536231885</v>
      </c>
      <c r="K93" s="163"/>
    </row>
    <row r="94" spans="2:11">
      <c r="B94" s="132" t="s">
        <v>157</v>
      </c>
      <c r="C94" s="133">
        <v>38</v>
      </c>
      <c r="D94" s="134">
        <v>1.3803123864874683E-2</v>
      </c>
      <c r="E94" s="135">
        <v>0.6578947368421052</v>
      </c>
      <c r="F94" s="134">
        <v>0.34210526315789475</v>
      </c>
      <c r="G94" s="137">
        <v>0.40540540540540543</v>
      </c>
      <c r="H94" s="138">
        <v>0.59459459459459463</v>
      </c>
      <c r="I94" s="139">
        <v>0.29729729729729731</v>
      </c>
      <c r="J94" s="138">
        <v>0.1081081081081081</v>
      </c>
      <c r="K94" s="141"/>
    </row>
    <row r="95" spans="2:11" ht="15" thickBot="1">
      <c r="B95" s="132" t="s">
        <v>159</v>
      </c>
      <c r="C95" s="133">
        <v>33</v>
      </c>
      <c r="D95" s="134">
        <v>1.1986923356338539E-2</v>
      </c>
      <c r="E95" s="135">
        <v>0.54545454545454541</v>
      </c>
      <c r="F95" s="134">
        <v>0.45454545454545453</v>
      </c>
      <c r="G95" s="137">
        <v>0.5625</v>
      </c>
      <c r="H95" s="138">
        <v>0.8125</v>
      </c>
      <c r="I95" s="139">
        <v>9.375E-2</v>
      </c>
      <c r="J95" s="138">
        <v>9.375E-2</v>
      </c>
      <c r="K95" s="141"/>
    </row>
    <row r="96" spans="2:11" ht="15.75" thickTop="1">
      <c r="B96" s="124" t="s">
        <v>160</v>
      </c>
      <c r="C96" s="125">
        <v>35</v>
      </c>
      <c r="D96" s="126">
        <v>1.2713403559752996E-2</v>
      </c>
      <c r="E96" s="127">
        <v>0.51428571428571435</v>
      </c>
      <c r="F96" s="126">
        <v>0.48571428571428571</v>
      </c>
      <c r="G96" s="128">
        <v>0.4</v>
      </c>
      <c r="H96" s="129">
        <v>0.8571428571428571</v>
      </c>
      <c r="I96" s="130">
        <v>2.8571428571428571E-2</v>
      </c>
      <c r="J96" s="129">
        <v>5.7142857142857141E-2</v>
      </c>
      <c r="K96" s="131">
        <v>5.7142857142857141E-2</v>
      </c>
    </row>
    <row r="97" spans="1:11" ht="15">
      <c r="B97" s="116" t="s">
        <v>26</v>
      </c>
      <c r="C97" s="117">
        <v>12</v>
      </c>
      <c r="D97" s="118">
        <v>4.3588812204867419E-3</v>
      </c>
      <c r="E97" s="119">
        <v>0.33333333333333337</v>
      </c>
      <c r="F97" s="118">
        <v>0.66666666666666674</v>
      </c>
      <c r="G97" s="120">
        <v>0.58333333333333337</v>
      </c>
      <c r="H97" s="121">
        <v>0.91666666666666674</v>
      </c>
      <c r="I97" s="164"/>
      <c r="J97" s="165"/>
      <c r="K97" s="123">
        <v>8.3333333333333343E-2</v>
      </c>
    </row>
    <row r="98" spans="1:11">
      <c r="B98" s="132" t="s">
        <v>187</v>
      </c>
      <c r="C98" s="133">
        <v>7</v>
      </c>
      <c r="D98" s="134">
        <v>2.5426807119505995E-3</v>
      </c>
      <c r="E98" s="135">
        <v>0.28571428571428575</v>
      </c>
      <c r="F98" s="134">
        <v>0.7142857142857143</v>
      </c>
      <c r="G98" s="137">
        <v>0.42857142857142855</v>
      </c>
      <c r="H98" s="138">
        <v>0.8571428571428571</v>
      </c>
      <c r="I98" s="143"/>
      <c r="J98" s="140"/>
      <c r="K98" s="142">
        <v>0.14285714285714288</v>
      </c>
    </row>
    <row r="99" spans="1:11">
      <c r="B99" s="132" t="s">
        <v>188</v>
      </c>
      <c r="C99" s="133">
        <v>2</v>
      </c>
      <c r="D99" s="134">
        <v>7.2648020341445699E-4</v>
      </c>
      <c r="E99" s="135">
        <v>1</v>
      </c>
      <c r="F99" s="136"/>
      <c r="G99" s="137">
        <v>1</v>
      </c>
      <c r="H99" s="138">
        <v>1</v>
      </c>
      <c r="I99" s="143"/>
      <c r="J99" s="140"/>
      <c r="K99" s="141"/>
    </row>
    <row r="100" spans="1:11">
      <c r="B100" s="132" t="s">
        <v>189</v>
      </c>
      <c r="C100" s="133">
        <v>3</v>
      </c>
      <c r="D100" s="134">
        <v>1.0897203051216855E-3</v>
      </c>
      <c r="E100" s="144"/>
      <c r="F100" s="134">
        <v>1</v>
      </c>
      <c r="G100" s="137">
        <v>0.66666666666666674</v>
      </c>
      <c r="H100" s="138">
        <v>1</v>
      </c>
      <c r="I100" s="143"/>
      <c r="J100" s="140"/>
      <c r="K100" s="141"/>
    </row>
    <row r="101" spans="1:11" ht="15">
      <c r="B101" s="116" t="s">
        <v>39</v>
      </c>
      <c r="C101" s="117">
        <v>12</v>
      </c>
      <c r="D101" s="118">
        <v>4.3588812204867419E-3</v>
      </c>
      <c r="E101" s="119">
        <v>1</v>
      </c>
      <c r="F101" s="166"/>
      <c r="G101" s="120">
        <v>0.25</v>
      </c>
      <c r="H101" s="121">
        <v>0.75</v>
      </c>
      <c r="I101" s="122">
        <v>8.3333333333333343E-2</v>
      </c>
      <c r="J101" s="121">
        <v>0.16666666666666669</v>
      </c>
      <c r="K101" s="163"/>
    </row>
    <row r="102" spans="1:11">
      <c r="B102" s="132" t="s">
        <v>190</v>
      </c>
      <c r="C102" s="133">
        <v>12</v>
      </c>
      <c r="D102" s="134">
        <v>4.3588812204867419E-3</v>
      </c>
      <c r="E102" s="135">
        <v>1</v>
      </c>
      <c r="F102" s="136"/>
      <c r="G102" s="137">
        <v>0.25</v>
      </c>
      <c r="H102" s="138">
        <v>0.75</v>
      </c>
      <c r="I102" s="139">
        <v>8.3333333333333343E-2</v>
      </c>
      <c r="J102" s="138">
        <v>0.16666666666666669</v>
      </c>
      <c r="K102" s="141"/>
    </row>
    <row r="103" spans="1:11" ht="15">
      <c r="B103" s="116" t="s">
        <v>48</v>
      </c>
      <c r="C103" s="117">
        <v>11</v>
      </c>
      <c r="D103" s="118">
        <v>3.9956411187795134E-3</v>
      </c>
      <c r="E103" s="119">
        <v>0.18181818181818182</v>
      </c>
      <c r="F103" s="118">
        <v>0.81818181818181812</v>
      </c>
      <c r="G103" s="120">
        <v>0.36363636363636365</v>
      </c>
      <c r="H103" s="121">
        <v>0.90909090909090906</v>
      </c>
      <c r="I103" s="164"/>
      <c r="J103" s="165"/>
      <c r="K103" s="123">
        <v>9.0909090909090912E-2</v>
      </c>
    </row>
    <row r="104" spans="1:11">
      <c r="A104" s="282"/>
      <c r="B104" s="283" t="s">
        <v>191</v>
      </c>
      <c r="C104" s="284">
        <v>5</v>
      </c>
      <c r="D104" s="285">
        <v>1.8162005085361425E-3</v>
      </c>
      <c r="E104" s="286">
        <v>0.2</v>
      </c>
      <c r="F104" s="285">
        <v>0.8</v>
      </c>
      <c r="G104" s="287"/>
      <c r="H104" s="138">
        <v>0.8</v>
      </c>
      <c r="I104" s="143"/>
      <c r="J104" s="140"/>
      <c r="K104" s="142">
        <v>0.2</v>
      </c>
    </row>
    <row r="105" spans="1:11" ht="15" thickBot="1">
      <c r="A105" s="282"/>
      <c r="B105" s="288" t="s">
        <v>192</v>
      </c>
      <c r="C105" s="289">
        <v>6</v>
      </c>
      <c r="D105" s="290">
        <v>2.179440610243371E-3</v>
      </c>
      <c r="E105" s="291">
        <v>0.16666666666666669</v>
      </c>
      <c r="F105" s="290">
        <v>0.83333333333333326</v>
      </c>
      <c r="G105" s="292">
        <v>0.66666666666666674</v>
      </c>
      <c r="H105" s="167">
        <v>1</v>
      </c>
      <c r="I105" s="168"/>
      <c r="J105" s="169"/>
      <c r="K105" s="170"/>
    </row>
    <row r="106" spans="1:11" ht="15.75" thickTop="1">
      <c r="A106" s="282"/>
      <c r="B106" s="293"/>
      <c r="C106" s="282"/>
      <c r="D106" s="282"/>
      <c r="E106" s="282"/>
      <c r="F106" s="282"/>
      <c r="G106" s="282"/>
    </row>
    <row r="107" spans="1:11" ht="15">
      <c r="A107" s="282"/>
      <c r="B107" s="278" t="s">
        <v>164</v>
      </c>
      <c r="C107" s="282"/>
      <c r="D107" s="282"/>
      <c r="E107" s="282"/>
      <c r="F107" s="282"/>
      <c r="G107" s="282"/>
    </row>
    <row r="108" spans="1:11" ht="15">
      <c r="A108" s="282"/>
      <c r="B108" s="280" t="s">
        <v>179</v>
      </c>
      <c r="C108" s="282"/>
      <c r="D108" s="282"/>
      <c r="E108" s="282"/>
      <c r="F108" s="282"/>
      <c r="G108" s="282"/>
    </row>
    <row r="109" spans="1:11" ht="15">
      <c r="A109" s="282"/>
      <c r="B109" s="281" t="s">
        <v>165</v>
      </c>
      <c r="C109" s="282"/>
      <c r="D109" s="282"/>
      <c r="E109" s="282"/>
      <c r="F109" s="282"/>
      <c r="G109" s="282"/>
    </row>
    <row r="110" spans="1:11">
      <c r="A110" s="282"/>
      <c r="B110" s="282"/>
      <c r="C110" s="282"/>
      <c r="D110" s="282"/>
      <c r="E110" s="282"/>
      <c r="F110" s="282"/>
      <c r="G110" s="282"/>
    </row>
  </sheetData>
  <mergeCells count="1">
    <mergeCell ref="B1:D1"/>
  </mergeCells>
  <printOptions horizontalCentered="1"/>
  <pageMargins left="0.39370078740157483" right="0.39370078740157483" top="0.59055118110236227" bottom="0.59055118110236227" header="0.31496062992125984" footer="0.31496062992125984"/>
  <pageSetup scale="62" fitToHeight="0" orientation="portrait" r:id="rId1"/>
  <rowBreaks count="1" manualBreakCount="1">
    <brk id="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31D93-B758-412D-B2F0-1020CF192706}">
  <sheetPr>
    <tabColor rgb="FF00B050"/>
  </sheetPr>
  <dimension ref="B1:P60"/>
  <sheetViews>
    <sheetView view="pageBreakPreview" zoomScaleNormal="100" zoomScaleSheetLayoutView="100" workbookViewId="0">
      <selection activeCell="B1" sqref="B1"/>
    </sheetView>
  </sheetViews>
  <sheetFormatPr defaultColWidth="9.140625" defaultRowHeight="12.75"/>
  <cols>
    <col min="1" max="1" width="2" style="3" customWidth="1"/>
    <col min="2" max="2" width="38.140625" style="3" bestFit="1" customWidth="1"/>
    <col min="3" max="5" width="10.7109375" style="3" hidden="1" customWidth="1"/>
    <col min="6" max="6" width="9.7109375" style="3" hidden="1" customWidth="1"/>
    <col min="7" max="15" width="9.7109375" style="3" customWidth="1"/>
    <col min="16" max="16" width="9.140625" style="3"/>
    <col min="17" max="17" width="2.42578125" style="3" customWidth="1"/>
    <col min="18" max="16384" width="9.140625" style="3"/>
  </cols>
  <sheetData>
    <row r="1" spans="2:16" ht="18.75" thickBot="1">
      <c r="B1" s="1" t="s">
        <v>0</v>
      </c>
      <c r="C1" s="2" t="s">
        <v>1</v>
      </c>
    </row>
    <row r="2" spans="2:16" ht="12.75" customHeight="1">
      <c r="B2" s="4"/>
      <c r="D2" s="5"/>
      <c r="E2" s="6"/>
      <c r="F2" s="6"/>
      <c r="G2" s="334" t="s">
        <v>2</v>
      </c>
      <c r="H2" s="334"/>
      <c r="I2" s="334"/>
      <c r="J2" s="334"/>
      <c r="K2" s="334"/>
      <c r="L2" s="334"/>
      <c r="M2" s="334"/>
      <c r="N2" s="334"/>
      <c r="O2" s="334"/>
      <c r="P2" s="335"/>
    </row>
    <row r="3" spans="2:16">
      <c r="B3" s="7" t="s">
        <v>3</v>
      </c>
      <c r="E3" s="8"/>
      <c r="F3" s="8"/>
      <c r="G3" s="336"/>
      <c r="H3" s="336"/>
      <c r="I3" s="336"/>
      <c r="J3" s="336"/>
      <c r="K3" s="336"/>
      <c r="L3" s="336"/>
      <c r="M3" s="336"/>
      <c r="N3" s="336"/>
      <c r="O3" s="336"/>
      <c r="P3" s="337"/>
    </row>
    <row r="4" spans="2:16">
      <c r="B4" s="7" t="s">
        <v>4</v>
      </c>
      <c r="E4" s="9"/>
      <c r="F4" s="9"/>
      <c r="G4" s="338"/>
      <c r="H4" s="338"/>
      <c r="I4" s="338"/>
      <c r="J4" s="338"/>
      <c r="K4" s="338"/>
      <c r="L4" s="338"/>
      <c r="M4" s="338"/>
      <c r="N4" s="338"/>
      <c r="O4" s="338"/>
      <c r="P4" s="339"/>
    </row>
    <row r="5" spans="2:16">
      <c r="B5" s="10"/>
      <c r="C5" s="11" t="s">
        <v>5</v>
      </c>
      <c r="D5" s="11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12" t="s">
        <v>12</v>
      </c>
      <c r="K5" s="12" t="s">
        <v>13</v>
      </c>
      <c r="L5" s="12" t="s">
        <v>14</v>
      </c>
      <c r="M5" s="12" t="s">
        <v>15</v>
      </c>
      <c r="N5" s="12" t="s">
        <v>16</v>
      </c>
      <c r="O5" s="12" t="s">
        <v>181</v>
      </c>
      <c r="P5" s="13" t="s">
        <v>184</v>
      </c>
    </row>
    <row r="6" spans="2:16">
      <c r="B6" s="14" t="s">
        <v>17</v>
      </c>
      <c r="C6" s="15">
        <v>4.6399999999999997</v>
      </c>
      <c r="D6" s="15">
        <v>4.95</v>
      </c>
      <c r="E6" s="15">
        <v>5.24</v>
      </c>
      <c r="F6" s="15">
        <v>5.65</v>
      </c>
      <c r="G6" s="15">
        <v>4.5199999999999996</v>
      </c>
      <c r="H6" s="15">
        <v>4.93</v>
      </c>
      <c r="I6" s="15">
        <v>5.73</v>
      </c>
      <c r="J6" s="15">
        <v>6.29</v>
      </c>
      <c r="K6" s="15">
        <v>6.4838969404186795</v>
      </c>
      <c r="L6" s="15">
        <v>6.625628140703518</v>
      </c>
      <c r="M6" s="15">
        <v>8.3026785714285722</v>
      </c>
      <c r="N6" s="15">
        <v>7.2271157167530227</v>
      </c>
      <c r="O6" s="15">
        <v>5.76038338658147</v>
      </c>
      <c r="P6" s="16">
        <f>VLOOKUP($B6,[1]PIVOT!$L$8:$O$62,4,FALSE)</f>
        <v>5.2857142857142856</v>
      </c>
    </row>
    <row r="7" spans="2:16">
      <c r="B7" s="14" t="s">
        <v>18</v>
      </c>
      <c r="C7" s="15">
        <v>7.1</v>
      </c>
      <c r="D7" s="15">
        <v>6.87</v>
      </c>
      <c r="E7" s="15">
        <v>6.9</v>
      </c>
      <c r="F7" s="15">
        <v>8.15</v>
      </c>
      <c r="G7" s="15">
        <v>6.47</v>
      </c>
      <c r="H7" s="15">
        <v>7.52</v>
      </c>
      <c r="I7" s="15">
        <v>7.45</v>
      </c>
      <c r="J7" s="15">
        <v>8.01</v>
      </c>
      <c r="K7" s="15">
        <v>7.0119047619047619</v>
      </c>
      <c r="L7" s="15">
        <v>6.9698795180722888</v>
      </c>
      <c r="M7" s="15">
        <v>10.335365853658537</v>
      </c>
      <c r="N7" s="15">
        <v>9.293333333333333</v>
      </c>
      <c r="O7" s="15">
        <v>8.4965517241379303</v>
      </c>
      <c r="P7" s="16">
        <f>VLOOKUP($B7,[1]PIVOT!$L$8:$O$62,4,FALSE)</f>
        <v>8.9489051094890506</v>
      </c>
    </row>
    <row r="8" spans="2:16">
      <c r="B8" s="17" t="s">
        <v>19</v>
      </c>
      <c r="C8" s="18"/>
      <c r="D8" s="18"/>
      <c r="E8" s="18"/>
      <c r="F8" s="18"/>
      <c r="G8" s="18"/>
      <c r="H8" s="18"/>
      <c r="I8" s="18">
        <v>3.35</v>
      </c>
      <c r="J8" s="18">
        <v>10.5</v>
      </c>
      <c r="K8" s="18">
        <v>7</v>
      </c>
      <c r="L8" s="18">
        <v>6.115384615384615</v>
      </c>
      <c r="M8" s="18">
        <v>9.08</v>
      </c>
      <c r="N8" s="18">
        <v>8.2857142857142865</v>
      </c>
      <c r="O8" s="18">
        <v>7.4285714285714288</v>
      </c>
      <c r="P8" s="19">
        <f>VLOOKUP($B8,[1]PIVOT!$L$8:$O$62,4,FALSE)</f>
        <v>7.0869565217391308</v>
      </c>
    </row>
    <row r="9" spans="2:16">
      <c r="B9" s="17" t="s">
        <v>20</v>
      </c>
      <c r="C9" s="18">
        <v>8.3800000000000008</v>
      </c>
      <c r="D9" s="18">
        <v>6.94</v>
      </c>
      <c r="E9" s="18">
        <v>9.31</v>
      </c>
      <c r="F9" s="18">
        <v>15.65</v>
      </c>
      <c r="G9" s="18">
        <v>8.35</v>
      </c>
      <c r="H9" s="18">
        <v>8.57</v>
      </c>
      <c r="I9" s="18">
        <v>10.89</v>
      </c>
      <c r="J9" s="18">
        <v>10.18</v>
      </c>
      <c r="K9" s="18">
        <v>8.2758620689655178</v>
      </c>
      <c r="L9" s="18">
        <v>8.7307692307692299</v>
      </c>
      <c r="M9" s="18">
        <v>11.636363636363637</v>
      </c>
      <c r="N9" s="18">
        <v>10.176470588235293</v>
      </c>
      <c r="O9" s="18">
        <v>14.818181818181818</v>
      </c>
      <c r="P9" s="19">
        <f>VLOOKUP($B9,[1]PIVOT!$L$8:$O$62,4,FALSE)</f>
        <v>17.8</v>
      </c>
    </row>
    <row r="10" spans="2:16">
      <c r="B10" s="17" t="s">
        <v>21</v>
      </c>
      <c r="C10" s="18">
        <v>2.38</v>
      </c>
      <c r="D10" s="18">
        <v>3</v>
      </c>
      <c r="E10" s="18">
        <v>3.85</v>
      </c>
      <c r="F10" s="18">
        <v>3.83</v>
      </c>
      <c r="G10" s="18">
        <v>3.04</v>
      </c>
      <c r="H10" s="18">
        <v>4.58</v>
      </c>
      <c r="I10" s="18">
        <v>3.1</v>
      </c>
      <c r="J10" s="18">
        <v>3.58</v>
      </c>
      <c r="K10" s="18">
        <v>3.1904761904761907</v>
      </c>
      <c r="L10" s="18">
        <v>3.5</v>
      </c>
      <c r="M10" s="18">
        <v>3.1428571428571428</v>
      </c>
      <c r="N10" s="18">
        <v>3.3</v>
      </c>
      <c r="O10" s="18">
        <v>3.25</v>
      </c>
      <c r="P10" s="19">
        <f>VLOOKUP($B10,[1]PIVOT!$L$8:$O$62,4,FALSE)</f>
        <v>2.2941176470588234</v>
      </c>
    </row>
    <row r="11" spans="2:16">
      <c r="B11" s="17" t="s">
        <v>22</v>
      </c>
      <c r="C11" s="18"/>
      <c r="D11" s="18">
        <v>2.85</v>
      </c>
      <c r="E11" s="18">
        <v>2.92</v>
      </c>
      <c r="F11" s="18">
        <v>3.5</v>
      </c>
      <c r="G11" s="18">
        <v>2.86</v>
      </c>
      <c r="H11" s="18">
        <v>4.92</v>
      </c>
      <c r="I11" s="18">
        <v>4.3</v>
      </c>
      <c r="J11" s="18">
        <v>3.62</v>
      </c>
      <c r="K11" s="18">
        <v>2.9230769230769229</v>
      </c>
      <c r="L11" s="18">
        <v>2.8666666666666667</v>
      </c>
      <c r="M11" s="18">
        <v>3.3076923076923075</v>
      </c>
      <c r="N11" s="18">
        <v>4.3636363636363633</v>
      </c>
      <c r="O11" s="18">
        <v>3.8571428571428572</v>
      </c>
      <c r="P11" s="19">
        <f>VLOOKUP($B11,[1]PIVOT!$L$8:$O$62,4,FALSE)</f>
        <v>4</v>
      </c>
    </row>
    <row r="12" spans="2:16">
      <c r="B12" s="17" t="s">
        <v>23</v>
      </c>
      <c r="C12" s="18">
        <v>10.88</v>
      </c>
      <c r="D12" s="18">
        <v>12.67</v>
      </c>
      <c r="E12" s="18">
        <v>12.76</v>
      </c>
      <c r="F12" s="18">
        <v>17.13</v>
      </c>
      <c r="G12" s="18">
        <v>19.350000000000001</v>
      </c>
      <c r="H12" s="18">
        <v>16.940000000000001</v>
      </c>
      <c r="I12" s="18">
        <v>22</v>
      </c>
      <c r="J12" s="18">
        <v>18.62</v>
      </c>
      <c r="K12" s="18">
        <v>17.625</v>
      </c>
      <c r="L12" s="18">
        <v>18.411764705882351</v>
      </c>
      <c r="M12" s="18">
        <v>38</v>
      </c>
      <c r="N12" s="18">
        <v>33.6875</v>
      </c>
      <c r="O12" s="18">
        <v>29.176470588235293</v>
      </c>
      <c r="P12" s="19">
        <f>VLOOKUP($B12,[1]PIVOT!$L$8:$O$62,4,FALSE)</f>
        <v>30.4375</v>
      </c>
    </row>
    <row r="13" spans="2:16">
      <c r="B13" s="17" t="s">
        <v>24</v>
      </c>
      <c r="C13" s="18">
        <v>9.24</v>
      </c>
      <c r="D13" s="18">
        <v>9.6300000000000008</v>
      </c>
      <c r="E13" s="18">
        <v>8.0500000000000007</v>
      </c>
      <c r="F13" s="18">
        <v>8.5299999999999994</v>
      </c>
      <c r="G13" s="18">
        <v>4.91</v>
      </c>
      <c r="H13" s="18">
        <v>6.64</v>
      </c>
      <c r="I13" s="18">
        <v>7.28</v>
      </c>
      <c r="J13" s="18">
        <v>8.2899999999999991</v>
      </c>
      <c r="K13" s="18">
        <v>7.5238095238095237</v>
      </c>
      <c r="L13" s="18">
        <v>6.7380952380952381</v>
      </c>
      <c r="M13" s="18">
        <v>9.7380952380952372</v>
      </c>
      <c r="N13" s="18">
        <v>7.75</v>
      </c>
      <c r="O13" s="18">
        <v>5.6444444444444448</v>
      </c>
      <c r="P13" s="19">
        <f>VLOOKUP($B13,[1]PIVOT!$L$8:$O$62,4,FALSE)</f>
        <v>7.8913043478260869</v>
      </c>
    </row>
    <row r="14" spans="2:16">
      <c r="B14" s="17" t="s">
        <v>25</v>
      </c>
      <c r="C14" s="18">
        <v>2.74</v>
      </c>
      <c r="D14" s="18">
        <v>3.21</v>
      </c>
      <c r="E14" s="18">
        <v>2.39</v>
      </c>
      <c r="F14" s="18">
        <v>2.42</v>
      </c>
      <c r="G14" s="18">
        <v>3.41</v>
      </c>
      <c r="H14" s="18">
        <v>3.48</v>
      </c>
      <c r="I14" s="18">
        <v>3.13</v>
      </c>
      <c r="J14" s="18">
        <v>2.54</v>
      </c>
      <c r="K14" s="18">
        <v>2.7272727272727271</v>
      </c>
      <c r="L14" s="18">
        <v>3.1363636363636362</v>
      </c>
      <c r="M14" s="18">
        <v>3.44</v>
      </c>
      <c r="N14" s="18">
        <v>2.5238095238095237</v>
      </c>
      <c r="O14" s="18">
        <v>2.5882352941176472</v>
      </c>
      <c r="P14" s="19">
        <f>VLOOKUP($B14,[1]PIVOT!$L$8:$O$62,4,FALSE)</f>
        <v>2.0555555555555554</v>
      </c>
    </row>
    <row r="15" spans="2:16">
      <c r="B15" s="14" t="s">
        <v>26</v>
      </c>
      <c r="C15" s="15">
        <v>5.48</v>
      </c>
      <c r="D15" s="15">
        <v>5.7</v>
      </c>
      <c r="E15" s="15">
        <v>5.74</v>
      </c>
      <c r="F15" s="15">
        <v>5.34</v>
      </c>
      <c r="G15" s="15">
        <v>4.96</v>
      </c>
      <c r="H15" s="15">
        <v>7.6</v>
      </c>
      <c r="I15" s="15">
        <v>7.02</v>
      </c>
      <c r="J15" s="15">
        <v>7.36</v>
      </c>
      <c r="K15" s="15">
        <v>7.9322033898305087</v>
      </c>
      <c r="L15" s="15">
        <v>5.0250000000000004</v>
      </c>
      <c r="M15" s="15">
        <v>5.656488549618321</v>
      </c>
      <c r="N15" s="15">
        <v>4.3855421686746991</v>
      </c>
      <c r="O15" s="15">
        <v>3.0457142857142858</v>
      </c>
      <c r="P15" s="16">
        <f>VLOOKUP($B15,[1]PIVOT!$L$8:$O$62,4,FALSE)</f>
        <v>3.0884353741496597</v>
      </c>
    </row>
    <row r="16" spans="2:16">
      <c r="B16" s="17" t="s">
        <v>27</v>
      </c>
      <c r="C16" s="18">
        <v>6.96</v>
      </c>
      <c r="D16" s="18">
        <v>6.46</v>
      </c>
      <c r="E16" s="18">
        <v>6.61</v>
      </c>
      <c r="F16" s="18">
        <v>5.92</v>
      </c>
      <c r="G16" s="18">
        <v>6.16</v>
      </c>
      <c r="H16" s="18">
        <v>7.52</v>
      </c>
      <c r="I16" s="18">
        <v>9.4700000000000006</v>
      </c>
      <c r="J16" s="18">
        <v>11.74</v>
      </c>
      <c r="K16" s="18">
        <v>7.03125</v>
      </c>
      <c r="L16" s="18">
        <v>4.1604938271604937</v>
      </c>
      <c r="M16" s="18">
        <v>5.5540540540540544</v>
      </c>
      <c r="N16" s="18">
        <v>3.5775862068965516</v>
      </c>
      <c r="O16" s="18">
        <v>2.5853658536585367</v>
      </c>
      <c r="P16" s="19">
        <f>VLOOKUP($B16,[1]PIVOT!$L$8:$O$62,4,FALSE)</f>
        <v>2.6774193548387095</v>
      </c>
    </row>
    <row r="17" spans="2:16">
      <c r="B17" s="17" t="s">
        <v>28</v>
      </c>
      <c r="C17" s="18"/>
      <c r="D17" s="18"/>
      <c r="E17" s="18"/>
      <c r="F17" s="18"/>
      <c r="G17" s="18"/>
      <c r="H17" s="18"/>
      <c r="I17" s="18"/>
      <c r="J17" s="18">
        <v>3.56</v>
      </c>
      <c r="K17" s="18">
        <v>4.6551724137931032</v>
      </c>
      <c r="L17" s="18">
        <v>3.3030303030303032</v>
      </c>
      <c r="M17" s="18">
        <v>4.6551724137931032</v>
      </c>
      <c r="N17" s="18">
        <v>4.2758620689655169</v>
      </c>
      <c r="O17" s="18">
        <v>2.7777777777777777</v>
      </c>
      <c r="P17" s="19">
        <f>VLOOKUP($B17,[1]PIVOT!$L$8:$O$62,4,FALSE)</f>
        <v>2.7878787878787881</v>
      </c>
    </row>
    <row r="18" spans="2:16">
      <c r="B18" s="17" t="s">
        <v>29</v>
      </c>
      <c r="C18" s="18">
        <v>3.69</v>
      </c>
      <c r="D18" s="18">
        <v>4.42</v>
      </c>
      <c r="E18" s="18">
        <v>4.0599999999999996</v>
      </c>
      <c r="F18" s="18">
        <v>4.2</v>
      </c>
      <c r="G18" s="18">
        <v>3.68</v>
      </c>
      <c r="H18" s="18">
        <v>6.25</v>
      </c>
      <c r="I18" s="18">
        <v>2.86</v>
      </c>
      <c r="J18" s="18">
        <v>4.7699999999999996</v>
      </c>
      <c r="K18" s="18">
        <v>5.5925925925925926</v>
      </c>
      <c r="L18" s="18">
        <v>10.857142857142858</v>
      </c>
      <c r="M18" s="18"/>
      <c r="N18" s="18"/>
      <c r="O18" s="18"/>
      <c r="P18" s="19"/>
    </row>
    <row r="19" spans="2:16">
      <c r="B19" s="17" t="s">
        <v>30</v>
      </c>
      <c r="C19" s="18">
        <v>3.69</v>
      </c>
      <c r="D19" s="18">
        <v>4.42</v>
      </c>
      <c r="E19" s="18">
        <v>4.0599999999999996</v>
      </c>
      <c r="F19" s="18">
        <v>4.2</v>
      </c>
      <c r="G19" s="18">
        <v>3.68</v>
      </c>
      <c r="H19" s="18">
        <v>9.5399999999999991</v>
      </c>
      <c r="I19" s="18">
        <v>9.2200000000000006</v>
      </c>
      <c r="J19" s="18">
        <v>10.220000000000001</v>
      </c>
      <c r="K19" s="18">
        <v>14.166666666666666</v>
      </c>
      <c r="L19" s="18">
        <v>7.2307692307692308</v>
      </c>
      <c r="M19" s="18">
        <v>6.9642857142857144</v>
      </c>
      <c r="N19" s="18">
        <v>9</v>
      </c>
      <c r="O19" s="18">
        <v>5.56</v>
      </c>
      <c r="P19" s="19">
        <f>VLOOKUP($B19,[1]PIVOT!$L$8:$O$62,4,FALSE)</f>
        <v>5.3809523809523814</v>
      </c>
    </row>
    <row r="20" spans="2:16">
      <c r="B20" s="14" t="s">
        <v>31</v>
      </c>
      <c r="C20" s="15">
        <v>4.82</v>
      </c>
      <c r="D20" s="15">
        <v>4.25</v>
      </c>
      <c r="E20" s="15">
        <v>4.41</v>
      </c>
      <c r="F20" s="15">
        <v>4.7300000000000004</v>
      </c>
      <c r="G20" s="15">
        <v>3.1</v>
      </c>
      <c r="H20" s="15">
        <v>3.36</v>
      </c>
      <c r="I20" s="15">
        <v>4.22</v>
      </c>
      <c r="J20" s="15">
        <v>4.6942675159235669</v>
      </c>
      <c r="K20" s="15">
        <v>5.7153846153846155</v>
      </c>
      <c r="L20" s="15">
        <v>4.5180722891566267</v>
      </c>
      <c r="M20" s="15">
        <v>5.2601156069364166</v>
      </c>
      <c r="N20" s="15">
        <v>5.1204188481675397</v>
      </c>
      <c r="O20" s="15">
        <v>4.6701030927835054</v>
      </c>
      <c r="P20" s="16">
        <f>VLOOKUP($B20,[1]PIVOT!$L$8:$O$62,4,FALSE)</f>
        <v>3.954954954954955</v>
      </c>
    </row>
    <row r="21" spans="2:16">
      <c r="B21" s="17" t="s">
        <v>68</v>
      </c>
      <c r="C21" s="18">
        <v>3.03</v>
      </c>
      <c r="D21" s="18">
        <v>3.54</v>
      </c>
      <c r="E21" s="18">
        <v>3.33</v>
      </c>
      <c r="F21" s="18">
        <v>3.6</v>
      </c>
      <c r="G21" s="18">
        <v>2.59</v>
      </c>
      <c r="H21" s="18">
        <v>3.47</v>
      </c>
      <c r="I21" s="18">
        <v>5.31</v>
      </c>
      <c r="J21" s="18">
        <v>4.83</v>
      </c>
      <c r="K21" s="18">
        <v>5.6388888888888893</v>
      </c>
      <c r="L21" s="18">
        <v>5.5</v>
      </c>
      <c r="M21" s="18">
        <v>6.7837837837837842</v>
      </c>
      <c r="N21" s="18">
        <v>5.3194444444444446</v>
      </c>
      <c r="O21" s="18">
        <v>5.2794117647058822</v>
      </c>
      <c r="P21" s="19">
        <v>3.7346938775510203</v>
      </c>
    </row>
    <row r="22" spans="2:16">
      <c r="B22" s="17" t="s">
        <v>32</v>
      </c>
      <c r="C22" s="18"/>
      <c r="D22" s="18">
        <v>2.95</v>
      </c>
      <c r="E22" s="18">
        <v>3.32</v>
      </c>
      <c r="F22" s="18">
        <v>4.47</v>
      </c>
      <c r="G22" s="18">
        <v>2.38</v>
      </c>
      <c r="H22" s="18">
        <v>2.9</v>
      </c>
      <c r="I22" s="18">
        <v>3.55</v>
      </c>
      <c r="J22" s="18">
        <v>3.6</v>
      </c>
      <c r="K22" s="18">
        <v>3.3181818181818183</v>
      </c>
      <c r="L22" s="18">
        <v>3.6666666666666665</v>
      </c>
      <c r="M22" s="18">
        <v>3.6666666666666665</v>
      </c>
      <c r="N22" s="18">
        <v>6</v>
      </c>
      <c r="O22" s="18">
        <v>3.3181818181818183</v>
      </c>
      <c r="P22" s="19">
        <f>VLOOKUP($B22,[1]PIVOT!$L$8:$O$62,4,FALSE)</f>
        <v>4.5555555555555554</v>
      </c>
    </row>
    <row r="23" spans="2:16">
      <c r="B23" s="17" t="s">
        <v>33</v>
      </c>
      <c r="C23" s="18">
        <v>1.69</v>
      </c>
      <c r="D23" s="18">
        <v>2.4300000000000002</v>
      </c>
      <c r="E23" s="18">
        <v>2.5</v>
      </c>
      <c r="F23" s="18">
        <v>1.88</v>
      </c>
      <c r="G23" s="18">
        <v>2.73</v>
      </c>
      <c r="H23" s="18">
        <v>3.88</v>
      </c>
      <c r="I23" s="18">
        <v>4.88</v>
      </c>
      <c r="J23" s="18">
        <v>6.35</v>
      </c>
      <c r="K23" s="18">
        <v>3.8947368421052633</v>
      </c>
      <c r="L23" s="18">
        <v>5.9411764705882355</v>
      </c>
      <c r="M23" s="18">
        <v>4.3809523809523814</v>
      </c>
      <c r="N23" s="18">
        <v>5.333333333333333</v>
      </c>
      <c r="O23" s="18">
        <v>4.2857142857142856</v>
      </c>
      <c r="P23" s="19">
        <f>VLOOKUP($B23,[1]PIVOT!$L$8:$O$62,4,FALSE)</f>
        <v>4.3529411764705879</v>
      </c>
    </row>
    <row r="24" spans="2:16">
      <c r="B24" s="17" t="s">
        <v>34</v>
      </c>
      <c r="C24" s="18"/>
      <c r="D24" s="18"/>
      <c r="E24" s="18"/>
      <c r="F24" s="18"/>
      <c r="G24" s="18">
        <v>2.1</v>
      </c>
      <c r="H24" s="18">
        <v>2.56</v>
      </c>
      <c r="I24" s="18">
        <v>2.33</v>
      </c>
      <c r="J24" s="18">
        <v>3.25</v>
      </c>
      <c r="K24" s="18">
        <v>2.4545454545454546</v>
      </c>
      <c r="L24" s="18">
        <v>3.125</v>
      </c>
      <c r="M24" s="18">
        <v>4.117647058823529</v>
      </c>
      <c r="N24" s="18">
        <v>3.7222222222222223</v>
      </c>
      <c r="O24" s="18">
        <v>4.1333333333333337</v>
      </c>
      <c r="P24" s="19">
        <f>VLOOKUP($B24,[1]PIVOT!$L$8:$O$62,4,FALSE)</f>
        <v>3.1111111111111112</v>
      </c>
    </row>
    <row r="25" spans="2:16">
      <c r="B25" s="17" t="s">
        <v>180</v>
      </c>
      <c r="C25" s="18">
        <v>11.22</v>
      </c>
      <c r="D25" s="18">
        <v>8.8800000000000008</v>
      </c>
      <c r="E25" s="18">
        <v>9.2799999999999994</v>
      </c>
      <c r="F25" s="18">
        <v>9.58</v>
      </c>
      <c r="G25" s="18"/>
      <c r="H25" s="18"/>
      <c r="I25" s="18"/>
      <c r="J25" s="18"/>
      <c r="K25" s="18"/>
      <c r="L25" s="18"/>
      <c r="M25" s="18"/>
      <c r="N25" s="18"/>
      <c r="O25" s="18">
        <v>2.25</v>
      </c>
      <c r="P25" s="19">
        <f>VLOOKUP($B25,[1]PIVOT!$L$8:$O$62,4,FALSE)</f>
        <v>3.5</v>
      </c>
    </row>
    <row r="26" spans="2:16">
      <c r="B26" s="17" t="s">
        <v>35</v>
      </c>
      <c r="C26" s="18">
        <v>3.09</v>
      </c>
      <c r="D26" s="18">
        <v>2.96</v>
      </c>
      <c r="E26" s="18">
        <v>2.65</v>
      </c>
      <c r="F26" s="18">
        <v>3.17</v>
      </c>
      <c r="G26" s="18">
        <v>4.63</v>
      </c>
      <c r="H26" s="18">
        <v>4</v>
      </c>
      <c r="I26" s="18">
        <v>5.46</v>
      </c>
      <c r="J26" s="18">
        <v>5.52</v>
      </c>
      <c r="K26" s="18">
        <v>4.9130434782608692</v>
      </c>
      <c r="L26" s="18">
        <v>4.208333333333333</v>
      </c>
      <c r="M26" s="18">
        <v>5.9523809523809526</v>
      </c>
      <c r="N26" s="18">
        <v>6.666666666666667</v>
      </c>
      <c r="O26" s="18">
        <v>4.666666666666667</v>
      </c>
      <c r="P26" s="19">
        <f>VLOOKUP($B26,[1]PIVOT!$L$8:$O$62,4,FALSE)</f>
        <v>4.8461538461538458</v>
      </c>
    </row>
    <row r="27" spans="2:16">
      <c r="B27" s="17" t="s">
        <v>36</v>
      </c>
      <c r="C27" s="18"/>
      <c r="D27" s="18">
        <v>4</v>
      </c>
      <c r="E27" s="18">
        <v>4.62</v>
      </c>
      <c r="F27" s="18">
        <v>5.33</v>
      </c>
      <c r="G27" s="18">
        <v>2.12</v>
      </c>
      <c r="H27" s="18">
        <v>2.52</v>
      </c>
      <c r="I27" s="18">
        <v>3.73</v>
      </c>
      <c r="J27" s="18">
        <v>4.1500000000000004</v>
      </c>
      <c r="K27" s="18">
        <v>4.7142857142857144</v>
      </c>
      <c r="L27" s="18">
        <v>4.8461538461538458</v>
      </c>
      <c r="M27" s="18">
        <v>6.5</v>
      </c>
      <c r="N27" s="18">
        <v>7.333333333333333</v>
      </c>
      <c r="O27" s="18">
        <v>5.8125</v>
      </c>
      <c r="P27" s="19">
        <f>VLOOKUP($B27,[1]PIVOT!$L$8:$O$62,4,FALSE)</f>
        <v>6</v>
      </c>
    </row>
    <row r="28" spans="2:16">
      <c r="B28" s="17" t="s">
        <v>37</v>
      </c>
      <c r="C28" s="18"/>
      <c r="D28" s="18"/>
      <c r="E28" s="18"/>
      <c r="F28" s="18"/>
      <c r="G28" s="18">
        <v>4.07</v>
      </c>
      <c r="H28" s="18">
        <v>3.96</v>
      </c>
      <c r="I28" s="18">
        <v>5.21</v>
      </c>
      <c r="J28" s="18">
        <v>4.8499999999999996</v>
      </c>
      <c r="K28" s="18">
        <v>5.5217391304347823</v>
      </c>
      <c r="L28" s="18">
        <v>3.5833333333333335</v>
      </c>
      <c r="M28" s="18">
        <v>4.4800000000000004</v>
      </c>
      <c r="N28" s="18">
        <v>3.68</v>
      </c>
      <c r="O28" s="18">
        <v>4.3888888888888893</v>
      </c>
      <c r="P28" s="19">
        <f>VLOOKUP($B28,[1]PIVOT!$L$8:$O$62,4,FALSE)</f>
        <v>3.12</v>
      </c>
    </row>
    <row r="29" spans="2:16">
      <c r="B29" s="17" t="s">
        <v>38</v>
      </c>
      <c r="C29" s="15">
        <v>4.08</v>
      </c>
      <c r="D29" s="15">
        <v>4.3600000000000003</v>
      </c>
      <c r="E29" s="15">
        <v>5.42</v>
      </c>
      <c r="F29" s="15">
        <v>5</v>
      </c>
      <c r="G29" s="18"/>
      <c r="H29" s="18"/>
      <c r="I29" s="18"/>
      <c r="J29" s="18"/>
      <c r="K29" s="18"/>
      <c r="L29" s="18"/>
      <c r="M29" s="18"/>
      <c r="N29" s="18">
        <v>3.5</v>
      </c>
      <c r="O29" s="18">
        <v>4.75</v>
      </c>
      <c r="P29" s="19">
        <f>VLOOKUP($B29,[1]PIVOT!$L$8:$O$62,4,FALSE)</f>
        <v>4.583333333333333</v>
      </c>
    </row>
    <row r="30" spans="2:16">
      <c r="B30" s="14" t="s">
        <v>39</v>
      </c>
      <c r="C30" s="18"/>
      <c r="D30" s="18"/>
      <c r="E30" s="18"/>
      <c r="F30" s="18"/>
      <c r="G30" s="15">
        <v>4.4000000000000004</v>
      </c>
      <c r="H30" s="15">
        <v>3.78</v>
      </c>
      <c r="I30" s="15">
        <v>4.0199999999999996</v>
      </c>
      <c r="J30" s="15">
        <v>4.0999999999999996</v>
      </c>
      <c r="K30" s="15">
        <v>4.1404958677685952</v>
      </c>
      <c r="L30" s="15">
        <v>5.1566820276497696</v>
      </c>
      <c r="M30" s="15">
        <v>5.5475113122171944</v>
      </c>
      <c r="N30" s="15">
        <v>5.6934673366834172</v>
      </c>
      <c r="O30" s="15">
        <v>4.9230769230769234</v>
      </c>
      <c r="P30" s="16">
        <f>VLOOKUP($B30,[1]PIVOT!$L$8:$O$62,4,FALSE)</f>
        <v>5.075098814229249</v>
      </c>
    </row>
    <row r="31" spans="2:16">
      <c r="B31" s="17" t="s">
        <v>40</v>
      </c>
      <c r="C31" s="18">
        <v>3.73</v>
      </c>
      <c r="D31" s="18">
        <v>5.67</v>
      </c>
      <c r="E31" s="18">
        <v>4.83</v>
      </c>
      <c r="F31" s="18">
        <v>6.86</v>
      </c>
      <c r="G31" s="18"/>
      <c r="H31" s="18">
        <v>2.29</v>
      </c>
      <c r="I31" s="18">
        <v>2.96</v>
      </c>
      <c r="J31" s="18">
        <v>3.12</v>
      </c>
      <c r="K31" s="18">
        <v>3.0833333333333335</v>
      </c>
      <c r="L31" s="18">
        <v>4.1578947368421053</v>
      </c>
      <c r="M31" s="18">
        <v>3.5833333333333335</v>
      </c>
      <c r="N31" s="18">
        <v>3.7916666666666665</v>
      </c>
      <c r="O31" s="18">
        <v>3.7391304347826089</v>
      </c>
      <c r="P31" s="19">
        <f>VLOOKUP($B31,[1]PIVOT!$L$8:$O$62,4,FALSE)</f>
        <v>4.333333333333333</v>
      </c>
    </row>
    <row r="32" spans="2:16">
      <c r="B32" s="17" t="s">
        <v>41</v>
      </c>
      <c r="C32" s="18"/>
      <c r="D32" s="18"/>
      <c r="E32" s="18"/>
      <c r="F32" s="18">
        <v>4.33</v>
      </c>
      <c r="G32" s="18">
        <v>5.64</v>
      </c>
      <c r="H32" s="18">
        <v>5.37</v>
      </c>
      <c r="I32" s="18">
        <v>5.23</v>
      </c>
      <c r="J32" s="18">
        <v>5.5</v>
      </c>
      <c r="K32" s="18">
        <v>4.4400000000000004</v>
      </c>
      <c r="L32" s="18">
        <v>5.4615384615384617</v>
      </c>
      <c r="M32" s="18">
        <v>8.1052631578947363</v>
      </c>
      <c r="N32" s="18">
        <v>4.5</v>
      </c>
      <c r="O32" s="18">
        <v>4.0476190476190474</v>
      </c>
      <c r="P32" s="19">
        <f>VLOOKUP($B32,[1]PIVOT!$L$8:$O$62,4,FALSE)</f>
        <v>3.7916666666666665</v>
      </c>
    </row>
    <row r="33" spans="2:16">
      <c r="B33" s="17" t="s">
        <v>42</v>
      </c>
      <c r="C33" s="18">
        <v>2.2799999999999998</v>
      </c>
      <c r="D33" s="18">
        <v>2.59</v>
      </c>
      <c r="E33" s="18">
        <v>4.3499999999999996</v>
      </c>
      <c r="F33" s="18">
        <v>3.18</v>
      </c>
      <c r="G33" s="18">
        <v>7.33</v>
      </c>
      <c r="H33" s="18">
        <v>4</v>
      </c>
      <c r="I33" s="18">
        <v>4.5</v>
      </c>
      <c r="J33" s="18">
        <v>4.75</v>
      </c>
      <c r="K33" s="18">
        <v>5.2</v>
      </c>
      <c r="L33" s="18">
        <v>9.25</v>
      </c>
      <c r="M33" s="18">
        <v>16</v>
      </c>
      <c r="N33" s="18">
        <v>3</v>
      </c>
      <c r="O33" s="18">
        <v>2.6153846153846154</v>
      </c>
      <c r="P33" s="19">
        <f>VLOOKUP($B33,[1]PIVOT!$L$8:$O$62,4,FALSE)</f>
        <v>3.1111111111111112</v>
      </c>
    </row>
    <row r="34" spans="2:16">
      <c r="B34" s="17" t="s">
        <v>43</v>
      </c>
      <c r="C34" s="18">
        <v>2.57</v>
      </c>
      <c r="D34" s="18">
        <v>3.42</v>
      </c>
      <c r="E34" s="18">
        <v>2.95</v>
      </c>
      <c r="F34" s="18">
        <v>3.69</v>
      </c>
      <c r="G34" s="18">
        <v>3.21</v>
      </c>
      <c r="H34" s="18">
        <v>2.87</v>
      </c>
      <c r="I34" s="18">
        <v>2.35</v>
      </c>
      <c r="J34" s="18">
        <v>2.42</v>
      </c>
      <c r="K34" s="18">
        <v>2.9090909090909092</v>
      </c>
      <c r="L34" s="18">
        <v>3.8026315789473686</v>
      </c>
      <c r="M34" s="18">
        <v>4.5263157894736841</v>
      </c>
      <c r="N34" s="18">
        <v>6.46</v>
      </c>
      <c r="O34" s="18">
        <v>4.5</v>
      </c>
      <c r="P34" s="19">
        <f>VLOOKUP($B34,[1]PIVOT!$L$8:$O$62,4,FALSE)</f>
        <v>5.0793650793650791</v>
      </c>
    </row>
    <row r="35" spans="2:16">
      <c r="B35" s="17" t="s">
        <v>44</v>
      </c>
      <c r="C35" s="18"/>
      <c r="D35" s="18"/>
      <c r="E35" s="18"/>
      <c r="F35" s="18"/>
      <c r="G35" s="18">
        <v>3.4</v>
      </c>
      <c r="H35" s="18">
        <v>5.43</v>
      </c>
      <c r="I35" s="18">
        <v>6.19</v>
      </c>
      <c r="J35" s="18">
        <v>4.09</v>
      </c>
      <c r="K35" s="18">
        <v>4.3103448275862073</v>
      </c>
      <c r="L35" s="18">
        <v>6.1739130434782608</v>
      </c>
      <c r="M35" s="18">
        <v>4.3428571428571425</v>
      </c>
      <c r="N35" s="18">
        <v>4.0555555555555554</v>
      </c>
      <c r="O35" s="18">
        <v>2.4509803921568629</v>
      </c>
      <c r="P35" s="19">
        <f>VLOOKUP($B35,[1]PIVOT!$L$8:$O$62,4,FALSE)</f>
        <v>3.25</v>
      </c>
    </row>
    <row r="36" spans="2:16">
      <c r="B36" s="17" t="s">
        <v>45</v>
      </c>
      <c r="C36" s="18">
        <v>8.07</v>
      </c>
      <c r="D36" s="18">
        <v>6.21</v>
      </c>
      <c r="E36" s="18">
        <v>6.07</v>
      </c>
      <c r="F36" s="18">
        <v>5.62</v>
      </c>
      <c r="G36" s="18"/>
      <c r="H36" s="18"/>
      <c r="I36" s="18"/>
      <c r="J36" s="18"/>
      <c r="K36" s="18"/>
      <c r="L36" s="18"/>
      <c r="M36" s="18"/>
      <c r="N36" s="18">
        <v>3.5</v>
      </c>
      <c r="O36" s="18">
        <v>25.875</v>
      </c>
      <c r="P36" s="19">
        <f>VLOOKUP($B36,[1]PIVOT!$L$8:$O$62,4,FALSE)</f>
        <v>11.222222222222221</v>
      </c>
    </row>
    <row r="37" spans="2:16">
      <c r="B37" s="17" t="s">
        <v>46</v>
      </c>
      <c r="C37" s="18">
        <v>5.47</v>
      </c>
      <c r="D37" s="18">
        <v>6.25</v>
      </c>
      <c r="E37" s="18">
        <v>8.59</v>
      </c>
      <c r="F37" s="18">
        <v>8.1199999999999992</v>
      </c>
      <c r="G37" s="18">
        <v>5.26</v>
      </c>
      <c r="H37" s="18">
        <v>2.95</v>
      </c>
      <c r="I37" s="18">
        <v>5.03</v>
      </c>
      <c r="J37" s="18">
        <v>5.83</v>
      </c>
      <c r="K37" s="18">
        <v>5.8571428571428568</v>
      </c>
      <c r="L37" s="18">
        <v>6.3888888888888893</v>
      </c>
      <c r="M37" s="18">
        <v>7.882352941176471</v>
      </c>
      <c r="N37" s="18">
        <v>9.5769230769230766</v>
      </c>
      <c r="O37" s="18">
        <v>7.9655172413793105</v>
      </c>
      <c r="P37" s="19">
        <f>VLOOKUP($B37,[1]PIVOT!$L$8:$O$62,4,FALSE)</f>
        <v>7.4827586206896548</v>
      </c>
    </row>
    <row r="38" spans="2:16">
      <c r="B38" s="17" t="s">
        <v>47</v>
      </c>
      <c r="C38" s="15"/>
      <c r="D38" s="15">
        <v>4.5199999999999996</v>
      </c>
      <c r="E38" s="15">
        <v>4.62</v>
      </c>
      <c r="F38" s="15">
        <v>5.12</v>
      </c>
      <c r="G38" s="18">
        <v>5.5</v>
      </c>
      <c r="H38" s="18">
        <v>5.34</v>
      </c>
      <c r="I38" s="18">
        <v>5.46</v>
      </c>
      <c r="J38" s="18">
        <v>6.69</v>
      </c>
      <c r="K38" s="18">
        <v>6.416666666666667</v>
      </c>
      <c r="L38" s="18">
        <v>6.0606060606060606</v>
      </c>
      <c r="M38" s="18">
        <v>6.129032258064516</v>
      </c>
      <c r="N38" s="18">
        <v>8.2105263157894743</v>
      </c>
      <c r="O38" s="18">
        <v>4.1333333333333337</v>
      </c>
      <c r="P38" s="19">
        <f>VLOOKUP($B38,[1]PIVOT!$L$8:$O$62,4,FALSE)</f>
        <v>4.3684210526315788</v>
      </c>
    </row>
    <row r="39" spans="2:16">
      <c r="B39" s="14" t="s">
        <v>48</v>
      </c>
      <c r="C39" s="18">
        <v>2.6</v>
      </c>
      <c r="D39" s="18">
        <v>3.18</v>
      </c>
      <c r="E39" s="18">
        <v>2.82</v>
      </c>
      <c r="F39" s="18">
        <v>4.43</v>
      </c>
      <c r="G39" s="15">
        <v>4.3899999999999997</v>
      </c>
      <c r="H39" s="15">
        <v>4.5999999999999996</v>
      </c>
      <c r="I39" s="15">
        <v>5.19</v>
      </c>
      <c r="J39" s="15">
        <v>6.31</v>
      </c>
      <c r="K39" s="15">
        <v>7.0754189944134076</v>
      </c>
      <c r="L39" s="15">
        <v>7.5870967741935482</v>
      </c>
      <c r="M39" s="15">
        <v>10.610486891385769</v>
      </c>
      <c r="N39" s="15">
        <v>9.8586572438162552</v>
      </c>
      <c r="O39" s="15">
        <v>6.9110429447852759</v>
      </c>
      <c r="P39" s="16">
        <f>VLOOKUP($B39,[1]PIVOT!$L$8:$O$62,4,FALSE)</f>
        <v>5.1217948717948714</v>
      </c>
    </row>
    <row r="40" spans="2:16">
      <c r="B40" s="17" t="s">
        <v>49</v>
      </c>
      <c r="C40" s="18">
        <v>3.07</v>
      </c>
      <c r="D40" s="18">
        <v>5.54</v>
      </c>
      <c r="E40" s="18">
        <v>8.61</v>
      </c>
      <c r="F40" s="18">
        <v>5.56</v>
      </c>
      <c r="G40" s="18">
        <v>3.74</v>
      </c>
      <c r="H40" s="18">
        <v>3.61</v>
      </c>
      <c r="I40" s="18">
        <v>2.88</v>
      </c>
      <c r="J40" s="18">
        <v>2.92</v>
      </c>
      <c r="K40" s="18">
        <v>4.3414634146341466</v>
      </c>
      <c r="L40" s="18">
        <v>7.6</v>
      </c>
      <c r="M40" s="18">
        <v>6.666666666666667</v>
      </c>
      <c r="N40" s="18">
        <v>5.5789473684210522</v>
      </c>
      <c r="O40" s="18">
        <v>6.125</v>
      </c>
      <c r="P40" s="19">
        <f>VLOOKUP($B40,[1]PIVOT!$L$8:$O$62,4,FALSE)</f>
        <v>3.4333333333333331</v>
      </c>
    </row>
    <row r="41" spans="2:16">
      <c r="B41" s="17" t="s">
        <v>50</v>
      </c>
      <c r="C41" s="18"/>
      <c r="D41" s="18"/>
      <c r="E41" s="18"/>
      <c r="F41" s="18"/>
      <c r="G41" s="18">
        <v>5.97</v>
      </c>
      <c r="H41" s="18">
        <v>8.4499999999999993</v>
      </c>
      <c r="I41" s="18">
        <v>14.94</v>
      </c>
      <c r="J41" s="18">
        <v>9.41</v>
      </c>
      <c r="K41" s="18">
        <v>14.173913043478262</v>
      </c>
      <c r="L41" s="18">
        <v>13.869565217391305</v>
      </c>
      <c r="M41" s="18">
        <v>17.130434782608695</v>
      </c>
      <c r="N41" s="18">
        <v>25.117647058823529</v>
      </c>
      <c r="O41" s="18">
        <v>12.391304347826088</v>
      </c>
      <c r="P41" s="19">
        <f>VLOOKUP($B41,[1]PIVOT!$L$8:$O$62,4,FALSE)</f>
        <v>8.6428571428571423</v>
      </c>
    </row>
    <row r="42" spans="2:16">
      <c r="B42" s="17" t="s">
        <v>51</v>
      </c>
      <c r="C42" s="18">
        <v>2.68</v>
      </c>
      <c r="D42" s="18">
        <v>2.88</v>
      </c>
      <c r="E42" s="18">
        <v>3.55</v>
      </c>
      <c r="F42" s="18">
        <v>4.1900000000000004</v>
      </c>
      <c r="G42" s="18"/>
      <c r="H42" s="18">
        <v>2.3199999999999998</v>
      </c>
      <c r="I42" s="18">
        <v>4.3899999999999997</v>
      </c>
      <c r="J42" s="18">
        <v>6.76</v>
      </c>
      <c r="K42" s="18">
        <v>8.125</v>
      </c>
      <c r="L42" s="18">
        <v>5.6071428571428568</v>
      </c>
      <c r="M42" s="18">
        <v>9.1428571428571423</v>
      </c>
      <c r="N42" s="18">
        <v>10.272727272727273</v>
      </c>
      <c r="O42" s="18">
        <v>5.0810810810810807</v>
      </c>
      <c r="P42" s="19">
        <f>VLOOKUP($B42,[1]PIVOT!$L$8:$O$62,4,FALSE)</f>
        <v>4.5999999999999996</v>
      </c>
    </row>
    <row r="43" spans="2:16">
      <c r="B43" s="17" t="s">
        <v>52</v>
      </c>
      <c r="C43" s="18">
        <v>8</v>
      </c>
      <c r="D43" s="18">
        <v>9.56</v>
      </c>
      <c r="E43" s="18">
        <v>6.69</v>
      </c>
      <c r="F43" s="18">
        <v>6.62</v>
      </c>
      <c r="G43" s="18">
        <v>3.09</v>
      </c>
      <c r="H43" s="18">
        <v>4.29</v>
      </c>
      <c r="I43" s="18">
        <v>4.4000000000000004</v>
      </c>
      <c r="J43" s="18">
        <v>5.53</v>
      </c>
      <c r="K43" s="18">
        <v>5.8235294117647056</v>
      </c>
      <c r="L43" s="18">
        <v>5.666666666666667</v>
      </c>
      <c r="M43" s="18">
        <v>4.24</v>
      </c>
      <c r="N43" s="18">
        <v>8.4285714285714288</v>
      </c>
      <c r="O43" s="18">
        <v>5.2142857142857144</v>
      </c>
      <c r="P43" s="19">
        <f>VLOOKUP($B43,[1]PIVOT!$L$8:$O$62,4,FALSE)</f>
        <v>4.2</v>
      </c>
    </row>
    <row r="44" spans="2:16">
      <c r="B44" s="17" t="s">
        <v>53</v>
      </c>
      <c r="C44" s="18">
        <v>3.84</v>
      </c>
      <c r="D44" s="18">
        <v>4.6399999999999997</v>
      </c>
      <c r="E44" s="18">
        <v>4.72</v>
      </c>
      <c r="F44" s="18">
        <v>4.97</v>
      </c>
      <c r="G44" s="18">
        <v>4.82</v>
      </c>
      <c r="H44" s="18">
        <v>6.64</v>
      </c>
      <c r="I44" s="18">
        <v>6.38</v>
      </c>
      <c r="J44" s="18">
        <v>8.91</v>
      </c>
      <c r="K44" s="18">
        <v>13.777777777777779</v>
      </c>
      <c r="L44" s="18">
        <v>23.5</v>
      </c>
      <c r="M44" s="18">
        <v>22.833333333333332</v>
      </c>
      <c r="N44" s="18">
        <v>5.7619047619047619</v>
      </c>
      <c r="O44" s="18">
        <v>5.85</v>
      </c>
      <c r="P44" s="19">
        <f>VLOOKUP($B44,[1]PIVOT!$L$8:$O$62,4,FALSE)</f>
        <v>7.083333333333333</v>
      </c>
    </row>
    <row r="45" spans="2:16">
      <c r="B45" s="17" t="s">
        <v>54</v>
      </c>
      <c r="C45" s="18">
        <v>3.1</v>
      </c>
      <c r="D45" s="18">
        <v>4.25</v>
      </c>
      <c r="E45" s="18">
        <v>3.9</v>
      </c>
      <c r="F45" s="18">
        <v>4.3</v>
      </c>
      <c r="G45" s="18">
        <v>3.51</v>
      </c>
      <c r="H45" s="18">
        <v>3.76</v>
      </c>
      <c r="I45" s="18">
        <v>4</v>
      </c>
      <c r="J45" s="18">
        <v>7.2</v>
      </c>
      <c r="K45" s="18">
        <v>6.4565217391304346</v>
      </c>
      <c r="L45" s="18">
        <v>8.3055555555555554</v>
      </c>
      <c r="M45" s="18">
        <v>12.964285714285714</v>
      </c>
      <c r="N45" s="18">
        <v>6.6341463414634143</v>
      </c>
      <c r="O45" s="18">
        <v>5.9459459459459456</v>
      </c>
      <c r="P45" s="19">
        <f>VLOOKUP($B45,[1]PIVOT!$L$8:$O$62,4,FALSE)</f>
        <v>4.225806451612903</v>
      </c>
    </row>
    <row r="46" spans="2:16">
      <c r="B46" s="17" t="s">
        <v>55</v>
      </c>
      <c r="C46" s="18">
        <v>5.46</v>
      </c>
      <c r="D46" s="18">
        <v>5.95</v>
      </c>
      <c r="E46" s="18">
        <v>5.42</v>
      </c>
      <c r="F46" s="18">
        <v>5.54</v>
      </c>
      <c r="G46" s="18">
        <v>3.56</v>
      </c>
      <c r="H46" s="18">
        <v>4.0999999999999996</v>
      </c>
      <c r="I46" s="18">
        <v>4.37</v>
      </c>
      <c r="J46" s="18">
        <v>4.5599999999999996</v>
      </c>
      <c r="K46" s="18">
        <v>5.08955223880597</v>
      </c>
      <c r="L46" s="18">
        <v>6.117647058823529</v>
      </c>
      <c r="M46" s="18">
        <v>6.9375</v>
      </c>
      <c r="N46" s="18">
        <v>10.066666666666666</v>
      </c>
      <c r="O46" s="18">
        <v>7.4857142857142858</v>
      </c>
      <c r="P46" s="19">
        <f>VLOOKUP($B46,[1]PIVOT!$L$8:$O$62,4,FALSE)</f>
        <v>5.4736842105263159</v>
      </c>
    </row>
    <row r="47" spans="2:16">
      <c r="B47" s="17" t="s">
        <v>56</v>
      </c>
      <c r="C47" s="18"/>
      <c r="D47" s="18"/>
      <c r="E47" s="18"/>
      <c r="F47" s="18"/>
      <c r="G47" s="18">
        <v>5.03</v>
      </c>
      <c r="H47" s="18">
        <v>6.12</v>
      </c>
      <c r="I47" s="18">
        <v>6.08</v>
      </c>
      <c r="J47" s="18">
        <v>10.65</v>
      </c>
      <c r="K47" s="18">
        <v>8.7118644067796609</v>
      </c>
      <c r="L47" s="18">
        <v>9.6</v>
      </c>
      <c r="M47" s="18">
        <v>21.129032258064516</v>
      </c>
      <c r="N47" s="18">
        <v>13.973684210526315</v>
      </c>
      <c r="O47" s="18">
        <v>7.3454545454545457</v>
      </c>
      <c r="P47" s="19">
        <f>VLOOKUP($B47,[1]PIVOT!$L$8:$O$62,4,FALSE)</f>
        <v>3.9178082191780823</v>
      </c>
    </row>
    <row r="48" spans="2:16">
      <c r="B48" s="17" t="s">
        <v>57</v>
      </c>
      <c r="C48" s="18">
        <v>3.66</v>
      </c>
      <c r="D48" s="18">
        <v>3.52</v>
      </c>
      <c r="E48" s="18">
        <v>3.91</v>
      </c>
      <c r="F48" s="18">
        <v>5.84</v>
      </c>
      <c r="G48" s="18"/>
      <c r="H48" s="18">
        <v>1.75</v>
      </c>
      <c r="I48" s="18">
        <v>2.5099999999999998</v>
      </c>
      <c r="J48" s="18">
        <v>2.84</v>
      </c>
      <c r="K48" s="18">
        <v>3</v>
      </c>
      <c r="L48" s="18">
        <v>3.9285714285714284</v>
      </c>
      <c r="M48" s="18">
        <v>6.4054054054054053</v>
      </c>
      <c r="N48" s="18">
        <v>5.1891891891891895</v>
      </c>
      <c r="O48" s="18">
        <v>5.5142857142857142</v>
      </c>
      <c r="P48" s="19">
        <f>VLOOKUP($B48,[1]PIVOT!$L$8:$O$62,4,FALSE)</f>
        <v>5.9444444444444446</v>
      </c>
    </row>
    <row r="49" spans="2:16">
      <c r="B49" s="17" t="s">
        <v>58</v>
      </c>
      <c r="C49" s="18"/>
      <c r="D49" s="18"/>
      <c r="E49" s="18"/>
      <c r="F49" s="18"/>
      <c r="G49" s="18">
        <v>6.3</v>
      </c>
      <c r="H49" s="18">
        <v>5.27</v>
      </c>
      <c r="I49" s="18">
        <v>11.67</v>
      </c>
      <c r="J49" s="18">
        <v>10.97</v>
      </c>
      <c r="K49" s="18">
        <v>12.793103448275861</v>
      </c>
      <c r="L49" s="18">
        <v>6.6428571428571432</v>
      </c>
      <c r="M49" s="18">
        <v>14</v>
      </c>
      <c r="N49" s="18">
        <v>21</v>
      </c>
      <c r="O49" s="18">
        <v>8.4074074074074066</v>
      </c>
      <c r="P49" s="19">
        <f>VLOOKUP($B49,[1]PIVOT!$L$8:$O$62,4,FALSE)</f>
        <v>8.0625</v>
      </c>
    </row>
    <row r="50" spans="2:16">
      <c r="B50" s="17" t="s">
        <v>59</v>
      </c>
      <c r="C50" s="15"/>
      <c r="D50" s="15">
        <v>4.3</v>
      </c>
      <c r="E50" s="15">
        <v>5.18</v>
      </c>
      <c r="F50" s="15">
        <v>6.88</v>
      </c>
      <c r="G50" s="18"/>
      <c r="H50" s="18"/>
      <c r="I50" s="18"/>
      <c r="J50" s="18"/>
      <c r="K50" s="18"/>
      <c r="L50" s="18"/>
      <c r="M50" s="18"/>
      <c r="N50" s="18">
        <v>1.5714285714285714</v>
      </c>
      <c r="O50" s="18">
        <v>7.2105263157894735</v>
      </c>
      <c r="P50" s="19">
        <f>VLOOKUP($B50,[1]PIVOT!$L$8:$O$62,4,FALSE)</f>
        <v>4.884615384615385</v>
      </c>
    </row>
    <row r="51" spans="2:16">
      <c r="B51" s="14" t="s">
        <v>60</v>
      </c>
      <c r="C51" s="18">
        <v>3.36</v>
      </c>
      <c r="D51" s="18">
        <v>3.2</v>
      </c>
      <c r="E51" s="18">
        <v>4.08</v>
      </c>
      <c r="F51" s="18">
        <v>5.18</v>
      </c>
      <c r="G51" s="15">
        <v>4.93</v>
      </c>
      <c r="H51" s="15">
        <v>5.81</v>
      </c>
      <c r="I51" s="15">
        <v>11.33</v>
      </c>
      <c r="J51" s="15">
        <v>11.6</v>
      </c>
      <c r="K51" s="15">
        <v>6.9866666666666664</v>
      </c>
      <c r="L51" s="15">
        <v>5.5694444444444446</v>
      </c>
      <c r="M51" s="15">
        <v>7.0952380952380949</v>
      </c>
      <c r="N51" s="15">
        <v>7.0476190476190474</v>
      </c>
      <c r="O51" s="15">
        <v>6.2631578947368425</v>
      </c>
      <c r="P51" s="16">
        <f>VLOOKUP($B51,[1]PIVOT!$L$8:$O$62,4,FALSE)</f>
        <v>5.3571428571428568</v>
      </c>
    </row>
    <row r="52" spans="2:16">
      <c r="B52" s="17" t="s">
        <v>61</v>
      </c>
      <c r="C52" s="18">
        <v>4.9000000000000004</v>
      </c>
      <c r="D52" s="18">
        <v>3.67</v>
      </c>
      <c r="E52" s="18">
        <v>4.8</v>
      </c>
      <c r="F52" s="18">
        <v>3.36</v>
      </c>
      <c r="G52" s="18">
        <v>3.55</v>
      </c>
      <c r="H52" s="18">
        <v>3.42</v>
      </c>
      <c r="I52" s="18">
        <v>5.1100000000000003</v>
      </c>
      <c r="J52" s="18">
        <v>5.3</v>
      </c>
      <c r="K52" s="18">
        <v>3.625</v>
      </c>
      <c r="L52" s="18">
        <v>3.9285714285714284</v>
      </c>
      <c r="M52" s="18">
        <v>5.7</v>
      </c>
      <c r="N52" s="18">
        <v>5.8888888888888893</v>
      </c>
      <c r="O52" s="18">
        <v>5</v>
      </c>
      <c r="P52" s="19">
        <f>VLOOKUP($B52,[1]PIVOT!$L$8:$O$62,4,FALSE)</f>
        <v>2.9090909090909092</v>
      </c>
    </row>
    <row r="53" spans="2:16">
      <c r="B53" s="17" t="s">
        <v>62</v>
      </c>
      <c r="C53" s="18">
        <v>4.1100000000000003</v>
      </c>
      <c r="D53" s="18">
        <v>5.33</v>
      </c>
      <c r="E53" s="18">
        <v>5.17</v>
      </c>
      <c r="F53" s="18">
        <v>10.76</v>
      </c>
      <c r="G53" s="18">
        <v>3.93</v>
      </c>
      <c r="H53" s="18">
        <v>4</v>
      </c>
      <c r="I53" s="18">
        <v>5.62</v>
      </c>
      <c r="J53" s="18">
        <v>11</v>
      </c>
      <c r="K53" s="18">
        <v>2.8125</v>
      </c>
      <c r="L53" s="18">
        <v>5.3076923076923075</v>
      </c>
      <c r="M53" s="18">
        <v>5.8181818181818183</v>
      </c>
      <c r="N53" s="18">
        <v>4</v>
      </c>
      <c r="O53" s="18">
        <v>5.333333333333333</v>
      </c>
      <c r="P53" s="19">
        <f>VLOOKUP($B53,[1]PIVOT!$L$8:$O$62,4,FALSE)</f>
        <v>5.2857142857142856</v>
      </c>
    </row>
    <row r="54" spans="2:16">
      <c r="B54" s="17" t="s">
        <v>63</v>
      </c>
      <c r="C54" s="18">
        <v>3.31</v>
      </c>
      <c r="D54" s="18">
        <v>4.12</v>
      </c>
      <c r="E54" s="18">
        <v>6.5</v>
      </c>
      <c r="F54" s="18">
        <v>7</v>
      </c>
      <c r="G54" s="18">
        <v>6.53</v>
      </c>
      <c r="H54" s="18">
        <v>10.33</v>
      </c>
      <c r="I54" s="18">
        <v>52.67</v>
      </c>
      <c r="J54" s="18">
        <v>26.58</v>
      </c>
      <c r="K54" s="18">
        <v>18.176470588235293</v>
      </c>
      <c r="L54" s="18">
        <v>9.4444444444444446</v>
      </c>
      <c r="M54" s="18">
        <v>11.363636363636363</v>
      </c>
      <c r="N54" s="18">
        <v>13.052631578947368</v>
      </c>
      <c r="O54" s="18">
        <v>10.894736842105264</v>
      </c>
      <c r="P54" s="19">
        <f>VLOOKUP($B54,[1]PIVOT!$L$8:$O$62,4,FALSE)</f>
        <v>7.7727272727272725</v>
      </c>
    </row>
    <row r="55" spans="2:16">
      <c r="B55" s="17" t="s">
        <v>64</v>
      </c>
      <c r="C55" s="15">
        <v>4.66</v>
      </c>
      <c r="D55" s="15">
        <v>5.0599999999999996</v>
      </c>
      <c r="E55" s="15">
        <v>5.27</v>
      </c>
      <c r="F55" s="15">
        <v>5.65</v>
      </c>
      <c r="G55" s="18">
        <v>4.8499999999999996</v>
      </c>
      <c r="H55" s="18">
        <v>3.41</v>
      </c>
      <c r="I55" s="18">
        <v>3.63</v>
      </c>
      <c r="J55" s="18">
        <v>5.28</v>
      </c>
      <c r="K55" s="18">
        <v>4.3076923076923075</v>
      </c>
      <c r="L55" s="18">
        <v>3.9629629629629628</v>
      </c>
      <c r="M55" s="18">
        <v>3.8</v>
      </c>
      <c r="N55" s="18">
        <v>4.1428571428571432</v>
      </c>
      <c r="O55" s="18">
        <v>2.85</v>
      </c>
      <c r="P55" s="19">
        <f>VLOOKUP($B55,[1]PIVOT!$L$8:$O$62,4,FALSE)</f>
        <v>3.75</v>
      </c>
    </row>
    <row r="56" spans="2:16">
      <c r="B56" s="14" t="s">
        <v>65</v>
      </c>
      <c r="C56" s="18">
        <v>6.43</v>
      </c>
      <c r="D56" s="18">
        <v>7</v>
      </c>
      <c r="E56" s="18">
        <v>8.64</v>
      </c>
      <c r="F56" s="18">
        <v>8.1199999999999992</v>
      </c>
      <c r="G56" s="15">
        <v>3.18</v>
      </c>
      <c r="H56" s="15">
        <v>3.81</v>
      </c>
      <c r="I56" s="15">
        <v>7.02</v>
      </c>
      <c r="J56" s="15">
        <v>6.5041322314049586</v>
      </c>
      <c r="K56" s="15">
        <v>7.5298013245033113</v>
      </c>
      <c r="L56" s="15">
        <v>12.893203883495145</v>
      </c>
      <c r="M56" s="15">
        <v>14.326732673267326</v>
      </c>
      <c r="N56" s="15">
        <v>8.5094339622641506</v>
      </c>
      <c r="O56" s="15">
        <v>6.6203703703703702</v>
      </c>
      <c r="P56" s="16">
        <f>VLOOKUP($B56,[1]PIVOT!$L$8:$O$62,4,FALSE)</f>
        <v>5.4720000000000004</v>
      </c>
    </row>
    <row r="57" spans="2:16">
      <c r="B57" s="17" t="s">
        <v>66</v>
      </c>
      <c r="C57" s="18"/>
      <c r="D57" s="18"/>
      <c r="E57" s="18"/>
      <c r="F57" s="18"/>
      <c r="G57" s="18">
        <v>3.83</v>
      </c>
      <c r="H57" s="18">
        <v>4.1900000000000004</v>
      </c>
      <c r="I57" s="18">
        <v>5.25</v>
      </c>
      <c r="J57" s="18">
        <v>4.21</v>
      </c>
      <c r="K57" s="18">
        <v>5.7058823529411766</v>
      </c>
      <c r="L57" s="18">
        <v>6.0625</v>
      </c>
      <c r="M57" s="18">
        <v>8.7142857142857135</v>
      </c>
      <c r="N57" s="18">
        <v>5.5</v>
      </c>
      <c r="O57" s="18">
        <v>5.8571428571428568</v>
      </c>
      <c r="P57" s="19">
        <f>VLOOKUP($B57,[1]PIVOT!$L$8:$O$62,4,FALSE)</f>
        <v>5</v>
      </c>
    </row>
    <row r="58" spans="2:16">
      <c r="B58" s="17" t="s">
        <v>67</v>
      </c>
      <c r="C58" s="18"/>
      <c r="D58" s="18"/>
      <c r="E58" s="18"/>
      <c r="F58" s="18"/>
      <c r="G58" s="18"/>
      <c r="H58" s="18">
        <v>5.04</v>
      </c>
      <c r="I58" s="18">
        <v>11.44</v>
      </c>
      <c r="J58" s="18">
        <v>13.09</v>
      </c>
      <c r="K58" s="18">
        <v>20.675000000000001</v>
      </c>
      <c r="L58" s="18">
        <v>28.828571428571429</v>
      </c>
      <c r="M58" s="18">
        <v>30.722222222222221</v>
      </c>
      <c r="N58" s="18">
        <v>20.272727272727273</v>
      </c>
      <c r="O58" s="18">
        <v>10.791666666666666</v>
      </c>
      <c r="P58" s="19">
        <f>VLOOKUP($B58,[1]PIVOT!$L$8:$O$62,4,FALSE)</f>
        <v>7.3472222222222223</v>
      </c>
    </row>
    <row r="59" spans="2:16">
      <c r="B59" s="17" t="s">
        <v>69</v>
      </c>
      <c r="C59" s="18">
        <v>3.96</v>
      </c>
      <c r="D59" s="18">
        <v>4.6100000000000003</v>
      </c>
      <c r="E59" s="18">
        <v>5.74</v>
      </c>
      <c r="F59" s="18">
        <v>5.52</v>
      </c>
      <c r="G59" s="18">
        <v>3.48</v>
      </c>
      <c r="H59" s="18">
        <v>4.37</v>
      </c>
      <c r="I59" s="18">
        <v>5.53</v>
      </c>
      <c r="J59" s="18">
        <v>3.92</v>
      </c>
      <c r="K59" s="18">
        <v>4.1739130434782608</v>
      </c>
      <c r="L59" s="18">
        <v>3.9090909090909092</v>
      </c>
      <c r="M59" s="18">
        <v>5.0476190476190474</v>
      </c>
      <c r="N59" s="18">
        <v>2.3846153846153846</v>
      </c>
      <c r="O59" s="18">
        <v>2.65</v>
      </c>
      <c r="P59" s="19">
        <f>VLOOKUP($B59,[1]PIVOT!$L$8:$O$62,4,FALSE)</f>
        <v>2.8181818181818183</v>
      </c>
    </row>
    <row r="60" spans="2:16" ht="13.5" thickBot="1">
      <c r="B60" s="20" t="s">
        <v>70</v>
      </c>
      <c r="C60" s="21">
        <v>4.1900000000000004</v>
      </c>
      <c r="D60" s="21">
        <v>4.49</v>
      </c>
      <c r="E60" s="21">
        <v>3.67</v>
      </c>
      <c r="F60" s="21">
        <v>4.54</v>
      </c>
      <c r="G60" s="21">
        <v>3.34</v>
      </c>
      <c r="H60" s="21">
        <v>3.71</v>
      </c>
      <c r="I60" s="21">
        <v>5.26</v>
      </c>
      <c r="J60" s="21">
        <v>4.1500000000000004</v>
      </c>
      <c r="K60" s="21">
        <v>3.342857142857143</v>
      </c>
      <c r="L60" s="21">
        <v>4.5333333333333332</v>
      </c>
      <c r="M60" s="21">
        <v>3.7666666666666666</v>
      </c>
      <c r="N60" s="21">
        <v>2.6774193548387095</v>
      </c>
      <c r="O60" s="21">
        <v>2.3846153846153846</v>
      </c>
      <c r="P60" s="22">
        <f>VLOOKUP($B60,[1]PIVOT!$L$8:$O$62,4,FALSE)</f>
        <v>2.1333333333333333</v>
      </c>
    </row>
  </sheetData>
  <mergeCells count="1">
    <mergeCell ref="G2:P4"/>
  </mergeCells>
  <printOptions horizontalCentered="1" verticalCentered="1"/>
  <pageMargins left="0.25" right="0.25" top="0.75" bottom="0.75" header="0.3" footer="0.3"/>
  <pageSetup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380E4-877C-462D-A41A-A746A099A0EC}">
  <sheetPr>
    <tabColor rgb="FF00B050"/>
    <pageSetUpPr fitToPage="1"/>
  </sheetPr>
  <dimension ref="A1:O120"/>
  <sheetViews>
    <sheetView showZeros="0" view="pageBreakPreview" zoomScale="70" zoomScaleNormal="100" zoomScaleSheetLayoutView="70" workbookViewId="0"/>
  </sheetViews>
  <sheetFormatPr defaultRowHeight="15"/>
  <cols>
    <col min="1" max="1" width="3.140625" customWidth="1"/>
    <col min="2" max="2" width="43.7109375" customWidth="1"/>
    <col min="3" max="4" width="12.7109375" customWidth="1"/>
    <col min="5" max="11" width="11.28515625" customWidth="1"/>
    <col min="12" max="12" width="11.7109375" customWidth="1"/>
    <col min="13" max="13" width="2.7109375" customWidth="1"/>
    <col min="15" max="15" width="0" hidden="1" customWidth="1"/>
  </cols>
  <sheetData>
    <row r="1" spans="1:15" ht="18.75" thickBot="1">
      <c r="A1" s="23"/>
      <c r="B1" s="342" t="s">
        <v>196</v>
      </c>
      <c r="C1" s="343"/>
      <c r="D1" s="344"/>
      <c r="E1" s="24"/>
      <c r="F1" s="25"/>
      <c r="G1" s="25"/>
      <c r="H1" s="25"/>
      <c r="I1" s="25"/>
      <c r="J1" s="25"/>
      <c r="K1" s="25"/>
      <c r="L1" s="25"/>
      <c r="M1" s="23"/>
    </row>
    <row r="2" spans="1:15" ht="15.75" thickTop="1">
      <c r="A2" s="23"/>
      <c r="B2" s="345" t="s">
        <v>74</v>
      </c>
      <c r="C2" s="347" t="s">
        <v>75</v>
      </c>
      <c r="D2" s="349" t="s">
        <v>76</v>
      </c>
      <c r="E2" s="351" t="s">
        <v>77</v>
      </c>
      <c r="F2" s="353" t="s">
        <v>78</v>
      </c>
      <c r="G2" s="340" t="s">
        <v>79</v>
      </c>
      <c r="H2" s="351" t="s">
        <v>80</v>
      </c>
      <c r="I2" s="355" t="s">
        <v>81</v>
      </c>
      <c r="J2" s="355" t="s">
        <v>82</v>
      </c>
      <c r="K2" s="355" t="s">
        <v>83</v>
      </c>
      <c r="L2" s="340" t="s">
        <v>84</v>
      </c>
      <c r="M2" s="23"/>
    </row>
    <row r="3" spans="1:15" ht="54" customHeight="1">
      <c r="A3" s="23"/>
      <c r="B3" s="346"/>
      <c r="C3" s="348"/>
      <c r="D3" s="350"/>
      <c r="E3" s="352"/>
      <c r="F3" s="354"/>
      <c r="G3" s="341"/>
      <c r="H3" s="352"/>
      <c r="I3" s="356"/>
      <c r="J3" s="356"/>
      <c r="K3" s="356"/>
      <c r="L3" s="341"/>
      <c r="M3" s="23"/>
      <c r="O3" t="s">
        <v>197</v>
      </c>
    </row>
    <row r="4" spans="1:15" ht="17.100000000000001" customHeight="1" thickBot="1">
      <c r="A4" s="23"/>
      <c r="B4" s="26" t="s">
        <v>17</v>
      </c>
      <c r="C4" s="27">
        <f>VLOOKUP($B4,[2]pivot!$E$6:$G$116,C$120,FALSE)</f>
        <v>2941</v>
      </c>
      <c r="D4" s="28">
        <f>VLOOKUP($B4,[2]pivot!$E$6:$G$116,D$120,FALSE)</f>
        <v>1</v>
      </c>
      <c r="E4" s="29">
        <f>VLOOKUP($B4,[2]pivot!$P$6:$S$116,E$120,FALSE)</f>
        <v>0.56314344543582706</v>
      </c>
      <c r="F4" s="30">
        <f>VLOOKUP($B4,[2]pivot!$P$6:$S$116,F$120,FALSE)</f>
        <v>0.42072752230610844</v>
      </c>
      <c r="G4" s="31">
        <f>VLOOKUP($B4,[2]pivot!$P$6:$S$116,G$120,FALSE)</f>
        <v>1.6129032258064516E-2</v>
      </c>
      <c r="H4" s="32">
        <f>VLOOKUP($B4,[2]pivot!$AH$6:$AM$116,H$120,FALSE)</f>
        <v>0.3648418905134308</v>
      </c>
      <c r="I4" s="33">
        <f>VLOOKUP($B4,[2]pivot!$AH$6:$AM$116,I$120,FALSE)</f>
        <v>0.67630057803468213</v>
      </c>
      <c r="J4" s="33">
        <f>VLOOKUP($B4,[2]pivot!$AH$6:$AM$116,J$120,FALSE)</f>
        <v>0.11390683441006461</v>
      </c>
      <c r="K4" s="33">
        <f>VLOOKUP($B4,[2]pivot!$AH$6:$AM$116,K$120,FALSE)</f>
        <v>4.5222713362801766E-2</v>
      </c>
      <c r="L4" s="34">
        <f>VLOOKUP($B4,[2]pivot!$AH$6:$AM$116,L$120,FALSE)</f>
        <v>0.1088065283917035</v>
      </c>
      <c r="M4" s="23"/>
      <c r="O4">
        <f>[2]pivot!B116</f>
        <v>2941</v>
      </c>
    </row>
    <row r="5" spans="1:15" ht="17.100000000000001" customHeight="1" thickTop="1">
      <c r="A5" s="23"/>
      <c r="B5" s="35" t="s">
        <v>85</v>
      </c>
      <c r="C5" s="36">
        <f>VLOOKUP($B5,[2]pivot!$E$6:$G$116,C$120,FALSE)</f>
        <v>2220</v>
      </c>
      <c r="D5" s="37">
        <f>VLOOKUP($B5,[2]pivot!$E$6:$G$116,D$120,FALSE)</f>
        <v>0.754845290717443</v>
      </c>
      <c r="E5" s="38">
        <f>VLOOKUP($B5,[2]pivot!$P$6:$S$116,E$120,FALSE)</f>
        <v>0.57734303912647866</v>
      </c>
      <c r="F5" s="39">
        <f>VLOOKUP($B5,[2]pivot!$P$6:$S$116,F$120,FALSE)</f>
        <v>0.40536851683348496</v>
      </c>
      <c r="G5" s="40">
        <f>VLOOKUP($B5,[2]pivot!$P$6:$S$116,G$120,FALSE)</f>
        <v>1.7288444040036398E-2</v>
      </c>
      <c r="H5" s="41">
        <f>VLOOKUP($B5,[2]pivot!$AH$6:$AM$116,H$120,FALSE)</f>
        <v>0.36756756756756759</v>
      </c>
      <c r="I5" s="42">
        <f>VLOOKUP($B5,[2]pivot!$AH$6:$AM$116,I$120,FALSE)</f>
        <v>0.70630630630630631</v>
      </c>
      <c r="J5" s="42">
        <f>VLOOKUP($B5,[2]pivot!$AH$6:$AM$116,J$120,FALSE)</f>
        <v>0.11036036036036036</v>
      </c>
      <c r="K5" s="42">
        <f>VLOOKUP($B5,[2]pivot!$AH$6:$AM$116,K$120,FALSE)</f>
        <v>4.0540540540540543E-2</v>
      </c>
      <c r="L5" s="43">
        <f>VLOOKUP($B5,[2]pivot!$AH$6:$AM$116,L$120,FALSE)</f>
        <v>0.11801801801801802</v>
      </c>
      <c r="M5" s="23"/>
      <c r="O5">
        <f>[2]pivot!B6</f>
        <v>2220</v>
      </c>
    </row>
    <row r="6" spans="1:15" ht="14.25" customHeight="1">
      <c r="A6" s="23"/>
      <c r="B6" s="44" t="s">
        <v>18</v>
      </c>
      <c r="C6" s="45">
        <f>VLOOKUP($B6,[2]pivot!$E$6:$G$79,C$120,FALSE)</f>
        <v>233</v>
      </c>
      <c r="D6" s="46">
        <f>VLOOKUP($B6,[2]pivot!$E$6:$G$79,D$120,FALSE)</f>
        <v>7.9224753485209118E-2</v>
      </c>
      <c r="E6" s="47">
        <f>VLOOKUP($B6,[2]pivot!$P$6:$S$79,E$120,FALSE)</f>
        <v>0.65948275862068961</v>
      </c>
      <c r="F6" s="48">
        <f>VLOOKUP($B6,[2]pivot!$P$6:$S$79,F$120,FALSE)</f>
        <v>0.29741379310344829</v>
      </c>
      <c r="G6" s="49">
        <f>VLOOKUP($B6,[2]pivot!$P$6:$S$79,G$120,FALSE)</f>
        <v>4.3103448275862072E-2</v>
      </c>
      <c r="H6" s="50">
        <f>VLOOKUP($B6,[2]pivot!$AH$6:$AM$79,H$120,FALSE)</f>
        <v>0.41630901287553645</v>
      </c>
      <c r="I6" s="51">
        <f>VLOOKUP($B6,[2]pivot!$AH$6:$AM$79,I$120,FALSE)</f>
        <v>0.72961373390557938</v>
      </c>
      <c r="J6" s="51">
        <f>VLOOKUP($B6,[2]pivot!$AH$6:$AM$79,J$120,FALSE)</f>
        <v>0.13304721030042918</v>
      </c>
      <c r="K6" s="51">
        <f>VLOOKUP($B6,[2]pivot!$AH$6:$AM$79,K$120,FALSE)</f>
        <v>8.15450643776824E-2</v>
      </c>
      <c r="L6" s="52">
        <f>VLOOKUP($B6,[2]pivot!$AH$6:$AM$79,L$120,FALSE)</f>
        <v>4.7210300429184553E-2</v>
      </c>
      <c r="M6" s="23"/>
    </row>
    <row r="7" spans="1:15" ht="14.25" customHeight="1">
      <c r="A7" s="23"/>
      <c r="B7" s="254" t="s">
        <v>86</v>
      </c>
      <c r="C7" s="53">
        <f>VLOOKUP($B7,[2]pivot!$E$6:$G$116,C$120,FALSE)</f>
        <v>26</v>
      </c>
      <c r="D7" s="54">
        <f>VLOOKUP($B7,[2]pivot!$E$6:$G$116,D$120,FALSE)</f>
        <v>8.8405304318259093E-3</v>
      </c>
      <c r="E7" s="55">
        <f>VLOOKUP($B7,[2]pivot!$P$6:$S$116,E$120,FALSE)</f>
        <v>0.88461538461538458</v>
      </c>
      <c r="F7" s="56">
        <f>VLOOKUP($B7,[2]pivot!$P$6:$S$116,F$120,FALSE)</f>
        <v>0.11538461538461539</v>
      </c>
      <c r="G7" s="57">
        <f>VLOOKUP($B7,[2]pivot!$P$6:$S$116,G$120,FALSE)</f>
        <v>0</v>
      </c>
      <c r="H7" s="55">
        <f>VLOOKUP($B7,[2]pivot!$AH$6:$AM$116,H$120,FALSE)</f>
        <v>0.42307692307692307</v>
      </c>
      <c r="I7" s="58">
        <f>VLOOKUP($B7,[2]pivot!$AH$6:$AM$116,I$120,FALSE)</f>
        <v>0.76923076923076916</v>
      </c>
      <c r="J7" s="58">
        <f>VLOOKUP($B7,[2]pivot!$AH$6:$AM$116,J$120,FALSE)</f>
        <v>0.15384615384615385</v>
      </c>
      <c r="K7" s="58">
        <f>VLOOKUP($B7,[2]pivot!$AH$6:$AM$116,K$120,FALSE)</f>
        <v>7.6923076923076927E-2</v>
      </c>
      <c r="L7" s="59">
        <f>VLOOKUP($B7,[2]pivot!$AH$6:$AM$116,L$120,FALSE)</f>
        <v>0</v>
      </c>
      <c r="M7" s="23"/>
    </row>
    <row r="8" spans="1:15" ht="14.25" customHeight="1">
      <c r="A8" s="23"/>
      <c r="B8" s="254" t="s">
        <v>87</v>
      </c>
      <c r="C8" s="53">
        <f>VLOOKUP($B8,[2]pivot!$E$6:$G$116,C$120,FALSE)</f>
        <v>15</v>
      </c>
      <c r="D8" s="54">
        <f>VLOOKUP($B8,[2]pivot!$E$6:$G$116,D$120,FALSE)</f>
        <v>5.1003060183611015E-3</v>
      </c>
      <c r="E8" s="55">
        <f>VLOOKUP($B8,[2]pivot!$P$6:$S$116,E$120,FALSE)</f>
        <v>0.53333333333333333</v>
      </c>
      <c r="F8" s="56">
        <f>VLOOKUP($B8,[2]pivot!$P$6:$S$116,F$120,FALSE)</f>
        <v>0.46666666666666667</v>
      </c>
      <c r="G8" s="57">
        <f>VLOOKUP($B8,[2]pivot!$P$6:$S$116,G$120,FALSE)</f>
        <v>0</v>
      </c>
      <c r="H8" s="55">
        <f>VLOOKUP($B8,[2]pivot!$AH$6:$AM$116,H$120,FALSE)</f>
        <v>0.33333333333333331</v>
      </c>
      <c r="I8" s="58">
        <f>VLOOKUP($B8,[2]pivot!$AH$6:$AM$116,I$120,FALSE)</f>
        <v>0.53333333333333333</v>
      </c>
      <c r="J8" s="58">
        <f>VLOOKUP($B8,[2]pivot!$AH$6:$AM$116,J$120,FALSE)</f>
        <v>0</v>
      </c>
      <c r="K8" s="58">
        <f>VLOOKUP($B8,[2]pivot!$AH$6:$AM$116,K$120,FALSE)</f>
        <v>0</v>
      </c>
      <c r="L8" s="59">
        <f>VLOOKUP($B8,[2]pivot!$AH$6:$AM$116,L$120,FALSE)</f>
        <v>0.46666666666666667</v>
      </c>
      <c r="M8" s="23"/>
    </row>
    <row r="9" spans="1:15" ht="14.25" customHeight="1">
      <c r="A9" s="23"/>
      <c r="B9" s="254" t="s">
        <v>88</v>
      </c>
      <c r="C9" s="53">
        <f>VLOOKUP($B9,[2]pivot!$E$6:$G$116,C$120,FALSE)</f>
        <v>9</v>
      </c>
      <c r="D9" s="54">
        <f>VLOOKUP($B9,[2]pivot!$E$6:$G$116,D$120,FALSE)</f>
        <v>3.0601836110166611E-3</v>
      </c>
      <c r="E9" s="55">
        <f>VLOOKUP($B9,[2]pivot!$P$6:$S$116,E$120,FALSE)</f>
        <v>0.1111111111111111</v>
      </c>
      <c r="F9" s="56">
        <f>VLOOKUP($B9,[2]pivot!$P$6:$S$116,F$120,FALSE)</f>
        <v>0.88888888888888884</v>
      </c>
      <c r="G9" s="57">
        <f>VLOOKUP($B9,[2]pivot!$P$6:$S$116,G$120,FALSE)</f>
        <v>0</v>
      </c>
      <c r="H9" s="55">
        <f>VLOOKUP($B9,[2]pivot!$AH$6:$AM$116,H$120,FALSE)</f>
        <v>0.44444444444444442</v>
      </c>
      <c r="I9" s="58">
        <f>VLOOKUP($B9,[2]pivot!$AH$6:$AM$116,I$120,FALSE)</f>
        <v>0.77777777777777768</v>
      </c>
      <c r="J9" s="58">
        <f>VLOOKUP($B9,[2]pivot!$AH$6:$AM$116,J$120,FALSE)</f>
        <v>0</v>
      </c>
      <c r="K9" s="58">
        <f>VLOOKUP($B9,[2]pivot!$AH$6:$AM$116,K$120,FALSE)</f>
        <v>0.1111111111111111</v>
      </c>
      <c r="L9" s="59">
        <f>VLOOKUP($B9,[2]pivot!$AH$6:$AM$116,L$120,FALSE)</f>
        <v>0</v>
      </c>
      <c r="M9" s="23"/>
    </row>
    <row r="10" spans="1:15" ht="14.25" customHeight="1">
      <c r="A10" s="23"/>
      <c r="B10" s="254" t="s">
        <v>21</v>
      </c>
      <c r="C10" s="53">
        <f>VLOOKUP($B10,[2]pivot!$E$6:$G$116,C$120,FALSE)</f>
        <v>22</v>
      </c>
      <c r="D10" s="54">
        <f>VLOOKUP($B10,[2]pivot!$E$6:$G$116,D$120,FALSE)</f>
        <v>7.4804488269296157E-3</v>
      </c>
      <c r="E10" s="55">
        <f>VLOOKUP($B10,[2]pivot!$P$6:$S$116,E$120,FALSE)</f>
        <v>0.72727272727272729</v>
      </c>
      <c r="F10" s="56">
        <f>VLOOKUP($B10,[2]pivot!$P$6:$S$116,F$120,FALSE)</f>
        <v>0.18181818181818182</v>
      </c>
      <c r="G10" s="57">
        <f>VLOOKUP($B10,[2]pivot!$P$6:$S$116,G$120,FALSE)</f>
        <v>9.0909090909090912E-2</v>
      </c>
      <c r="H10" s="55">
        <f>VLOOKUP($B10,[2]pivot!$AH$6:$AM$116,H$120,FALSE)</f>
        <v>0.31818181818181818</v>
      </c>
      <c r="I10" s="58">
        <f>VLOOKUP($B10,[2]pivot!$AH$6:$AM$116,I$120,FALSE)</f>
        <v>0.68181818181818177</v>
      </c>
      <c r="J10" s="58">
        <f>VLOOKUP($B10,[2]pivot!$AH$6:$AM$116,J$120,FALSE)</f>
        <v>0.27272727272727271</v>
      </c>
      <c r="K10" s="58">
        <f>VLOOKUP($B10,[2]pivot!$AH$6:$AM$116,K$120,FALSE)</f>
        <v>4.5454545454545456E-2</v>
      </c>
      <c r="L10" s="59">
        <f>VLOOKUP($B10,[2]pivot!$AH$6:$AM$116,L$120,FALSE)</f>
        <v>0</v>
      </c>
      <c r="M10" s="23"/>
    </row>
    <row r="11" spans="1:15" ht="14.25" customHeight="1">
      <c r="A11" s="23"/>
      <c r="B11" s="254" t="s">
        <v>22</v>
      </c>
      <c r="C11" s="53">
        <f>VLOOKUP($B11,[2]pivot!$E$6:$G$116,C$120,FALSE)</f>
        <v>27</v>
      </c>
      <c r="D11" s="54">
        <f>VLOOKUP($B11,[2]pivot!$E$6:$G$116,D$120,FALSE)</f>
        <v>9.1805508330499823E-3</v>
      </c>
      <c r="E11" s="55">
        <f>VLOOKUP($B11,[2]pivot!$P$6:$S$116,E$120,FALSE)</f>
        <v>0.23076923076923078</v>
      </c>
      <c r="F11" s="56">
        <f>VLOOKUP($B11,[2]pivot!$P$6:$S$116,F$120,FALSE)</f>
        <v>0.65384615384615385</v>
      </c>
      <c r="G11" s="57">
        <f>VLOOKUP($B11,[2]pivot!$P$6:$S$116,G$120,FALSE)</f>
        <v>0.11538461538461539</v>
      </c>
      <c r="H11" s="55">
        <f>VLOOKUP($B11,[2]pivot!$AH$6:$AM$116,H$120,FALSE)</f>
        <v>0.33333333333333331</v>
      </c>
      <c r="I11" s="58">
        <f>VLOOKUP($B11,[2]pivot!$AH$6:$AM$116,I$120,FALSE)</f>
        <v>0.59259259259259256</v>
      </c>
      <c r="J11" s="58">
        <f>VLOOKUP($B11,[2]pivot!$AH$6:$AM$116,J$120,FALSE)</f>
        <v>0.18518518518518517</v>
      </c>
      <c r="K11" s="58">
        <f>VLOOKUP($B11,[2]pivot!$AH$6:$AM$116,K$120,FALSE)</f>
        <v>0.18518518518518517</v>
      </c>
      <c r="L11" s="59">
        <f>VLOOKUP($B11,[2]pivot!$AH$6:$AM$116,L$120,FALSE)</f>
        <v>3.7037037037037035E-2</v>
      </c>
      <c r="M11" s="23"/>
    </row>
    <row r="12" spans="1:15" ht="14.25" customHeight="1">
      <c r="A12" s="23"/>
      <c r="B12" s="254" t="s">
        <v>89</v>
      </c>
      <c r="C12" s="53">
        <f>VLOOKUP($B12,[2]pivot!$E$6:$G$116,C$120,FALSE)</f>
        <v>34</v>
      </c>
      <c r="D12" s="54">
        <f>VLOOKUP($B12,[2]pivot!$E$6:$G$116,D$120,FALSE)</f>
        <v>1.1560693641618497E-2</v>
      </c>
      <c r="E12" s="55">
        <f>VLOOKUP($B12,[2]pivot!$P$6:$S$116,E$120,FALSE)</f>
        <v>0.8529411764705882</v>
      </c>
      <c r="F12" s="56">
        <f>VLOOKUP($B12,[2]pivot!$P$6:$S$116,F$120,FALSE)</f>
        <v>0.11764705882352941</v>
      </c>
      <c r="G12" s="57">
        <f>VLOOKUP($B12,[2]pivot!$P$6:$S$116,G$120,FALSE)</f>
        <v>2.9411764705882353E-2</v>
      </c>
      <c r="H12" s="55">
        <f>VLOOKUP($B12,[2]pivot!$AH$6:$AM$116,H$120,FALSE)</f>
        <v>0.35294117647058826</v>
      </c>
      <c r="I12" s="58">
        <f>VLOOKUP($B12,[2]pivot!$AH$6:$AM$116,I$120,FALSE)</f>
        <v>0.6470588235294118</v>
      </c>
      <c r="J12" s="58">
        <f>VLOOKUP($B12,[2]pivot!$AH$6:$AM$116,J$120,FALSE)</f>
        <v>0.17647058823529413</v>
      </c>
      <c r="K12" s="58">
        <f>VLOOKUP($B12,[2]pivot!$AH$6:$AM$116,K$120,FALSE)</f>
        <v>0.17647058823529413</v>
      </c>
      <c r="L12" s="59">
        <f>VLOOKUP($B12,[2]pivot!$AH$6:$AM$116,L$120,FALSE)</f>
        <v>0</v>
      </c>
      <c r="M12" s="23"/>
    </row>
    <row r="13" spans="1:15" ht="14.25" customHeight="1">
      <c r="A13" s="23"/>
      <c r="B13" s="254" t="s">
        <v>90</v>
      </c>
      <c r="C13" s="53">
        <f>VLOOKUP($B13,[2]pivot!$E$6:$G$116,C$120,FALSE)</f>
        <v>41</v>
      </c>
      <c r="D13" s="54">
        <f>VLOOKUP($B13,[2]pivot!$E$6:$G$116,D$120,FALSE)</f>
        <v>1.3940836450187011E-2</v>
      </c>
      <c r="E13" s="55">
        <f>VLOOKUP($B13,[2]pivot!$P$6:$S$116,E$120,FALSE)</f>
        <v>0.75609756097560976</v>
      </c>
      <c r="F13" s="56">
        <f>VLOOKUP($B13,[2]pivot!$P$6:$S$116,F$120,FALSE)</f>
        <v>0.24390243902439024</v>
      </c>
      <c r="G13" s="57">
        <f>VLOOKUP($B13,[2]pivot!$P$6:$S$116,G$120,FALSE)</f>
        <v>0</v>
      </c>
      <c r="H13" s="55">
        <f>VLOOKUP($B13,[2]pivot!$AH$6:$AM$116,H$120,FALSE)</f>
        <v>0.41463414634146339</v>
      </c>
      <c r="I13" s="58">
        <f>VLOOKUP($B13,[2]pivot!$AH$6:$AM$116,I$120,FALSE)</f>
        <v>0.75609756097560976</v>
      </c>
      <c r="J13" s="58">
        <f>VLOOKUP($B13,[2]pivot!$AH$6:$AM$116,J$120,FALSE)</f>
        <v>0.17073170731707318</v>
      </c>
      <c r="K13" s="58">
        <f>VLOOKUP($B13,[2]pivot!$AH$6:$AM$116,K$120,FALSE)</f>
        <v>2.4390243902439025E-2</v>
      </c>
      <c r="L13" s="59">
        <f>VLOOKUP($B13,[2]pivot!$AH$6:$AM$116,L$120,FALSE)</f>
        <v>4.878048780487805E-2</v>
      </c>
      <c r="M13" s="23"/>
    </row>
    <row r="14" spans="1:15" ht="14.25" customHeight="1">
      <c r="A14" s="23"/>
      <c r="B14" s="254" t="s">
        <v>91</v>
      </c>
      <c r="C14" s="53">
        <f>VLOOKUP($B14,[2]pivot!$E$6:$G$116,C$120,FALSE)</f>
        <v>26</v>
      </c>
      <c r="D14" s="54">
        <f>VLOOKUP($B14,[2]pivot!$E$6:$G$116,D$120,FALSE)</f>
        <v>8.8405304318259093E-3</v>
      </c>
      <c r="E14" s="55">
        <f>VLOOKUP($B14,[2]pivot!$P$6:$S$116,E$120,FALSE)</f>
        <v>0.69230769230769229</v>
      </c>
      <c r="F14" s="56">
        <f>VLOOKUP($B14,[2]pivot!$P$6:$S$116,F$120,FALSE)</f>
        <v>0.19230769230769232</v>
      </c>
      <c r="G14" s="57">
        <f>VLOOKUP($B14,[2]pivot!$P$6:$S$116,G$120,FALSE)</f>
        <v>0.11538461538461539</v>
      </c>
      <c r="H14" s="55">
        <f>VLOOKUP($B14,[2]pivot!$AH$6:$AM$116,H$120,FALSE)</f>
        <v>0.57692307692307687</v>
      </c>
      <c r="I14" s="58">
        <f>VLOOKUP($B14,[2]pivot!$AH$6:$AM$116,I$120,FALSE)</f>
        <v>0.84615384615384603</v>
      </c>
      <c r="J14" s="58">
        <f>VLOOKUP($B14,[2]pivot!$AH$6:$AM$116,J$120,FALSE)</f>
        <v>7.6923076923076927E-2</v>
      </c>
      <c r="K14" s="58">
        <f>VLOOKUP($B14,[2]pivot!$AH$6:$AM$116,K$120,FALSE)</f>
        <v>7.6923076923076927E-2</v>
      </c>
      <c r="L14" s="59">
        <f>VLOOKUP($B14,[2]pivot!$AH$6:$AM$116,L$120,FALSE)</f>
        <v>0</v>
      </c>
      <c r="M14" s="23"/>
    </row>
    <row r="15" spans="1:15" ht="14.25" customHeight="1">
      <c r="A15" s="23"/>
      <c r="B15" s="254" t="s">
        <v>92</v>
      </c>
      <c r="C15" s="53">
        <f>VLOOKUP($B15,[2]pivot!$E$6:$G$116,C$120,FALSE)</f>
        <v>24</v>
      </c>
      <c r="D15" s="54">
        <f>VLOOKUP($B15,[2]pivot!$E$6:$G$116,D$120,FALSE)</f>
        <v>8.1604896293777634E-3</v>
      </c>
      <c r="E15" s="55">
        <f>VLOOKUP($B15,[2]pivot!$P$6:$S$116,E$120,FALSE)</f>
        <v>0.66666666666666663</v>
      </c>
      <c r="F15" s="56">
        <f>VLOOKUP($B15,[2]pivot!$P$6:$S$116,F$120,FALSE)</f>
        <v>0.33333333333333331</v>
      </c>
      <c r="G15" s="57">
        <f>VLOOKUP($B15,[2]pivot!$P$6:$S$116,G$120,FALSE)</f>
        <v>0</v>
      </c>
      <c r="H15" s="55">
        <f>VLOOKUP($B15,[2]pivot!$AH$6:$AM$116,H$120,FALSE)</f>
        <v>0.5</v>
      </c>
      <c r="I15" s="58">
        <f>VLOOKUP($B15,[2]pivot!$AH$6:$AM$116,I$120,FALSE)</f>
        <v>0.83333333333333326</v>
      </c>
      <c r="J15" s="58">
        <f>VLOOKUP($B15,[2]pivot!$AH$6:$AM$116,J$120,FALSE)</f>
        <v>4.1666666666666664E-2</v>
      </c>
      <c r="K15" s="58">
        <f>VLOOKUP($B15,[2]pivot!$AH$6:$AM$116,K$120,FALSE)</f>
        <v>4.1666666666666664E-2</v>
      </c>
      <c r="L15" s="59">
        <f>VLOOKUP($B15,[2]pivot!$AH$6:$AM$116,L$120,FALSE)</f>
        <v>4.1666666666666664E-2</v>
      </c>
      <c r="M15" s="23"/>
    </row>
    <row r="16" spans="1:15" ht="14.25" customHeight="1">
      <c r="A16" s="23"/>
      <c r="B16" s="255" t="s">
        <v>93</v>
      </c>
      <c r="C16" s="60">
        <f>VLOOKUP($B16,[2]pivot!$E$6:$G$116,C$120,FALSE)</f>
        <v>9</v>
      </c>
      <c r="D16" s="61">
        <f>VLOOKUP($B16,[2]pivot!$E$6:$G$116,D$120,FALSE)</f>
        <v>3.0601836110166611E-3</v>
      </c>
      <c r="E16" s="62">
        <f>VLOOKUP($B16,[2]pivot!$P$6:$S$116,E$120,FALSE)</f>
        <v>0.55555555555555558</v>
      </c>
      <c r="F16" s="63">
        <f>VLOOKUP($B16,[2]pivot!$P$6:$S$116,F$120,FALSE)</f>
        <v>0.33333333333333331</v>
      </c>
      <c r="G16" s="64">
        <f>VLOOKUP($B16,[2]pivot!$P$6:$S$116,G$120,FALSE)</f>
        <v>0.1111111111111111</v>
      </c>
      <c r="H16" s="62">
        <f>VLOOKUP($B16,[2]pivot!$AH$6:$AM$116,H$120,FALSE)</f>
        <v>0.55555555555555558</v>
      </c>
      <c r="I16" s="65">
        <f>VLOOKUP($B16,[2]pivot!$AH$6:$AM$116,I$120,FALSE)</f>
        <v>1</v>
      </c>
      <c r="J16" s="65">
        <f>VLOOKUP($B16,[2]pivot!$AH$6:$AM$116,J$120,FALSE)</f>
        <v>0</v>
      </c>
      <c r="K16" s="65">
        <f>VLOOKUP($B16,[2]pivot!$AH$6:$AM$116,K$120,FALSE)</f>
        <v>0</v>
      </c>
      <c r="L16" s="66">
        <f>VLOOKUP($B16,[2]pivot!$AH$6:$AM$116,L$120,FALSE)</f>
        <v>0</v>
      </c>
      <c r="M16" s="23"/>
    </row>
    <row r="17" spans="1:13" ht="14.25" customHeight="1">
      <c r="A17" s="23"/>
      <c r="B17" s="44" t="s">
        <v>26</v>
      </c>
      <c r="C17" s="45">
        <f>VLOOKUP($B17,[2]pivot!$E$6:$G$79,C$120,FALSE)</f>
        <v>304</v>
      </c>
      <c r="D17" s="46">
        <f>VLOOKUP($B17,[2]pivot!$E$6:$G$79,D$120,FALSE)</f>
        <v>0.10336620197211832</v>
      </c>
      <c r="E17" s="50">
        <f>VLOOKUP($B17,[2]pivot!$P$6:$S$79,E$120,FALSE)</f>
        <v>0.5082508250825083</v>
      </c>
      <c r="F17" s="67">
        <f>VLOOKUP($B17,[2]pivot!$P$6:$S$79,F$120,FALSE)</f>
        <v>0.48184818481848185</v>
      </c>
      <c r="G17" s="49">
        <f>VLOOKUP($B17,[2]pivot!$P$6:$S$79,G$120,FALSE)</f>
        <v>9.9009900990099011E-3</v>
      </c>
      <c r="H17" s="50">
        <f>VLOOKUP($B17,[2]pivot!$AH$6:$AM$79,H$120,FALSE)</f>
        <v>0.41447368421052633</v>
      </c>
      <c r="I17" s="51">
        <f>VLOOKUP($B17,[2]pivot!$AH$6:$AM$79,I$120,FALSE)</f>
        <v>0.77631578947368429</v>
      </c>
      <c r="J17" s="51">
        <f>VLOOKUP($B17,[2]pivot!$AH$6:$AM$79,J$120,FALSE)</f>
        <v>0.11842105263157894</v>
      </c>
      <c r="K17" s="51">
        <f>VLOOKUP($B17,[2]pivot!$AH$6:$AM$79,K$120,FALSE)</f>
        <v>9.8684210526315784E-3</v>
      </c>
      <c r="L17" s="52">
        <f>VLOOKUP($B17,[2]pivot!$AH$6:$AM$79,L$120,FALSE)</f>
        <v>7.5657894736842105E-2</v>
      </c>
      <c r="M17" s="23"/>
    </row>
    <row r="18" spans="1:13" ht="14.25" customHeight="1">
      <c r="A18" s="23"/>
      <c r="B18" s="254" t="s">
        <v>94</v>
      </c>
      <c r="C18" s="53">
        <f>VLOOKUP($B18,[2]pivot!$E$6:$G$116,C$120,FALSE)</f>
        <v>163</v>
      </c>
      <c r="D18" s="54">
        <f>VLOOKUP($B18,[2]pivot!$E$6:$G$116,D$120,FALSE)</f>
        <v>5.5423325399523972E-2</v>
      </c>
      <c r="E18" s="55">
        <f>VLOOKUP($B18,[2]pivot!$P$6:$S$116,E$120,FALSE)</f>
        <v>0.3619631901840491</v>
      </c>
      <c r="F18" s="56">
        <f>VLOOKUP($B18,[2]pivot!$P$6:$S$116,F$120,FALSE)</f>
        <v>0.6380368098159509</v>
      </c>
      <c r="G18" s="57">
        <f>VLOOKUP($B18,[2]pivot!$P$6:$S$116,G$120,FALSE)</f>
        <v>0</v>
      </c>
      <c r="H18" s="55">
        <f>VLOOKUP($B18,[2]pivot!$AH$6:$AM$116,H$120,FALSE)</f>
        <v>0.41717791411042943</v>
      </c>
      <c r="I18" s="58">
        <f>VLOOKUP($B18,[2]pivot!$AH$6:$AM$116,I$120,FALSE)</f>
        <v>0.79141104294478515</v>
      </c>
      <c r="J18" s="58">
        <f>VLOOKUP($B18,[2]pivot!$AH$6:$AM$116,J$120,FALSE)</f>
        <v>9.202453987730061E-2</v>
      </c>
      <c r="K18" s="58">
        <f>VLOOKUP($B18,[2]pivot!$AH$6:$AM$116,K$120,FALSE)</f>
        <v>1.2269938650306749E-2</v>
      </c>
      <c r="L18" s="59">
        <f>VLOOKUP($B18,[2]pivot!$AH$6:$AM$116,L$120,FALSE)</f>
        <v>6.7484662576687116E-2</v>
      </c>
      <c r="M18" s="23"/>
    </row>
    <row r="19" spans="1:13" ht="14.25" customHeight="1">
      <c r="A19" s="23"/>
      <c r="B19" s="254" t="s">
        <v>95</v>
      </c>
      <c r="C19" s="53">
        <f>VLOOKUP($B19,[2]pivot!$E$6:$G$116,C$120,FALSE)</f>
        <v>32</v>
      </c>
      <c r="D19" s="54">
        <f>VLOOKUP($B19,[2]pivot!$E$6:$G$116,D$120,FALSE)</f>
        <v>1.0880652839170351E-2</v>
      </c>
      <c r="E19" s="55">
        <f>VLOOKUP($B19,[2]pivot!$P$6:$S$116,E$120,FALSE)</f>
        <v>0.4375</v>
      </c>
      <c r="F19" s="56">
        <f>VLOOKUP($B19,[2]pivot!$P$6:$S$116,F$120,FALSE)</f>
        <v>0.5</v>
      </c>
      <c r="G19" s="57">
        <f>VLOOKUP($B19,[2]pivot!$P$6:$S$116,G$120,FALSE)</f>
        <v>6.25E-2</v>
      </c>
      <c r="H19" s="55">
        <f>VLOOKUP($B19,[2]pivot!$AH$6:$AM$116,H$120,FALSE)</f>
        <v>0.5625</v>
      </c>
      <c r="I19" s="58">
        <f>VLOOKUP($B19,[2]pivot!$AH$6:$AM$116,I$120,FALSE)</f>
        <v>0.90625</v>
      </c>
      <c r="J19" s="58">
        <f>VLOOKUP($B19,[2]pivot!$AH$6:$AM$116,J$120,FALSE)</f>
        <v>9.375E-2</v>
      </c>
      <c r="K19" s="58">
        <f>VLOOKUP($B19,[2]pivot!$AH$6:$AM$116,K$120,FALSE)</f>
        <v>0</v>
      </c>
      <c r="L19" s="59">
        <f>VLOOKUP($B19,[2]pivot!$AH$6:$AM$116,L$120,FALSE)</f>
        <v>0</v>
      </c>
      <c r="M19" s="23"/>
    </row>
    <row r="20" spans="1:13" ht="14.25" customHeight="1">
      <c r="A20" s="23"/>
      <c r="B20" s="254" t="s">
        <v>28</v>
      </c>
      <c r="C20" s="53">
        <f>VLOOKUP($B20,[2]pivot!$E$6:$G$116,C$120,FALSE)</f>
        <v>60</v>
      </c>
      <c r="D20" s="54">
        <f>VLOOKUP($B20,[2]pivot!$E$6:$G$116,D$120,FALSE)</f>
        <v>2.0401224073444406E-2</v>
      </c>
      <c r="E20" s="55">
        <f>VLOOKUP($B20,[2]pivot!$P$6:$S$116,E$120,FALSE)</f>
        <v>0.83333333333333337</v>
      </c>
      <c r="F20" s="56">
        <f>VLOOKUP($B20,[2]pivot!$P$6:$S$116,F$120,FALSE)</f>
        <v>0.16666666666666666</v>
      </c>
      <c r="G20" s="57">
        <f>VLOOKUP($B20,[2]pivot!$P$6:$S$116,G$120,FALSE)</f>
        <v>0</v>
      </c>
      <c r="H20" s="55">
        <f>VLOOKUP($B20,[2]pivot!$AH$6:$AM$116,H$120,FALSE)</f>
        <v>0.45</v>
      </c>
      <c r="I20" s="58">
        <f>VLOOKUP($B20,[2]pivot!$AH$6:$AM$116,I$120,FALSE)</f>
        <v>0.85</v>
      </c>
      <c r="J20" s="58">
        <f>VLOOKUP($B20,[2]pivot!$AH$6:$AM$116,J$120,FALSE)</f>
        <v>0.15</v>
      </c>
      <c r="K20" s="58">
        <f>VLOOKUP($B20,[2]pivot!$AH$6:$AM$116,K$120,FALSE)</f>
        <v>0</v>
      </c>
      <c r="L20" s="59">
        <f>VLOOKUP($B20,[2]pivot!$AH$6:$AM$116,L$120,FALSE)</f>
        <v>0</v>
      </c>
      <c r="M20" s="23"/>
    </row>
    <row r="21" spans="1:13" ht="14.25" customHeight="1">
      <c r="A21" s="23"/>
      <c r="B21" s="254" t="s">
        <v>97</v>
      </c>
      <c r="C21" s="53">
        <f>VLOOKUP($B21,[2]pivot!$E$6:$G$116,C$120,FALSE)</f>
        <v>49</v>
      </c>
      <c r="D21" s="54">
        <f>VLOOKUP($B21,[2]pivot!$E$6:$G$116,D$120,FALSE)</f>
        <v>1.6660999659979598E-2</v>
      </c>
      <c r="E21" s="55">
        <f>VLOOKUP($B21,[2]pivot!$P$6:$S$116,E$120,FALSE)</f>
        <v>0.64583333333333337</v>
      </c>
      <c r="F21" s="56">
        <f>VLOOKUP($B21,[2]pivot!$P$6:$S$116,F$120,FALSE)</f>
        <v>0.33333333333333331</v>
      </c>
      <c r="G21" s="57">
        <f>VLOOKUP($B21,[2]pivot!$P$6:$S$116,G$120,FALSE)</f>
        <v>2.0833333333333332E-2</v>
      </c>
      <c r="H21" s="55">
        <f>VLOOKUP($B21,[2]pivot!$AH$6:$AM$116,H$120,FALSE)</f>
        <v>0.26530612244897961</v>
      </c>
      <c r="I21" s="58">
        <f>VLOOKUP($B21,[2]pivot!$AH$6:$AM$116,I$120,FALSE)</f>
        <v>0.55102040816326536</v>
      </c>
      <c r="J21" s="58">
        <f>VLOOKUP($B21,[2]pivot!$AH$6:$AM$116,J$120,FALSE)</f>
        <v>0.18367346938775511</v>
      </c>
      <c r="K21" s="58">
        <f>VLOOKUP($B21,[2]pivot!$AH$6:$AM$116,K$120,FALSE)</f>
        <v>2.0408163265306121E-2</v>
      </c>
      <c r="L21" s="59">
        <f>VLOOKUP($B21,[2]pivot!$AH$6:$AM$116,L$120,FALSE)</f>
        <v>0.24489795918367346</v>
      </c>
      <c r="M21" s="23"/>
    </row>
    <row r="22" spans="1:13" ht="14.25" customHeight="1">
      <c r="A22" s="23"/>
      <c r="B22" s="44" t="s">
        <v>31</v>
      </c>
      <c r="C22" s="45">
        <f>VLOOKUP($B22,[2]pivot!$E$6:$G$79,C$120,FALSE)</f>
        <v>327</v>
      </c>
      <c r="D22" s="46">
        <f>VLOOKUP($B22,[2]pivot!$E$6:$G$79,D$120,FALSE)</f>
        <v>0.11118667120027202</v>
      </c>
      <c r="E22" s="50">
        <f>VLOOKUP($B22,[2]pivot!$P$6:$S$79,E$120,FALSE)</f>
        <v>0.70552147239263807</v>
      </c>
      <c r="F22" s="67">
        <f>VLOOKUP($B22,[2]pivot!$P$6:$S$79,F$120,FALSE)</f>
        <v>0.27914110429447853</v>
      </c>
      <c r="G22" s="49">
        <f>VLOOKUP($B22,[2]pivot!$P$6:$S$79,G$120,FALSE)</f>
        <v>1.5337423312883436E-2</v>
      </c>
      <c r="H22" s="50">
        <f>VLOOKUP($B22,[2]pivot!$AH$6:$AM$79,H$120,FALSE)</f>
        <v>0.28134556574923547</v>
      </c>
      <c r="I22" s="51">
        <f>VLOOKUP($B22,[2]pivot!$AH$6:$AM$79,I$120,FALSE)</f>
        <v>0.49847094801223235</v>
      </c>
      <c r="J22" s="51">
        <f>VLOOKUP($B22,[2]pivot!$AH$6:$AM$79,J$120,FALSE)</f>
        <v>0.13149847094801223</v>
      </c>
      <c r="K22" s="51">
        <f>VLOOKUP($B22,[2]pivot!$AH$6:$AM$79,K$120,FALSE)</f>
        <v>7.3394495412844041E-2</v>
      </c>
      <c r="L22" s="52">
        <f>VLOOKUP($B22,[2]pivot!$AH$6:$AM$79,L$120,FALSE)</f>
        <v>0.26605504587155965</v>
      </c>
      <c r="M22" s="23"/>
    </row>
    <row r="23" spans="1:13" ht="14.25" customHeight="1">
      <c r="A23" s="23"/>
      <c r="B23" s="254" t="s">
        <v>98</v>
      </c>
      <c r="C23" s="53">
        <f>VLOOKUP($B23,[2]pivot!$E$6:$G$116,C$120,FALSE)</f>
        <v>101</v>
      </c>
      <c r="D23" s="54">
        <f>VLOOKUP($B23,[2]pivot!$E$6:$G$116,D$120,FALSE)</f>
        <v>3.4342060523631417E-2</v>
      </c>
      <c r="E23" s="55">
        <f>VLOOKUP($B23,[2]pivot!$P$6:$S$116,E$120,FALSE)</f>
        <v>0.63366336633663367</v>
      </c>
      <c r="F23" s="56">
        <f>VLOOKUP($B23,[2]pivot!$P$6:$S$116,F$120,FALSE)</f>
        <v>0.36633663366336633</v>
      </c>
      <c r="G23" s="57">
        <f>VLOOKUP($B23,[2]pivot!$P$6:$S$116,G$120,FALSE)</f>
        <v>0</v>
      </c>
      <c r="H23" s="55">
        <f>VLOOKUP($B23,[2]pivot!$AH$6:$AM$116,H$120,FALSE)</f>
        <v>0.17821782178217821</v>
      </c>
      <c r="I23" s="58">
        <f>VLOOKUP($B23,[2]pivot!$AH$6:$AM$116,I$120,FALSE)</f>
        <v>0.29702970297029702</v>
      </c>
      <c r="J23" s="58">
        <f>VLOOKUP($B23,[2]pivot!$AH$6:$AM$116,J$120,FALSE)</f>
        <v>5.9405940594059403E-2</v>
      </c>
      <c r="K23" s="58">
        <f>VLOOKUP($B23,[2]pivot!$AH$6:$AM$116,K$120,FALSE)</f>
        <v>0</v>
      </c>
      <c r="L23" s="59">
        <f>VLOOKUP($B23,[2]pivot!$AH$6:$AM$116,L$120,FALSE)</f>
        <v>0.63366336633663367</v>
      </c>
      <c r="M23" s="23"/>
    </row>
    <row r="24" spans="1:13" ht="14.25" customHeight="1">
      <c r="A24" s="23"/>
      <c r="B24" s="254" t="s">
        <v>71</v>
      </c>
      <c r="C24" s="53">
        <f>VLOOKUP($B24,[2]pivot!$E$6:$G$116,C$120,FALSE)</f>
        <v>6</v>
      </c>
      <c r="D24" s="54">
        <f>VLOOKUP($B24,[2]pivot!$E$6:$G$116,D$120,FALSE)</f>
        <v>2.0401224073444408E-3</v>
      </c>
      <c r="E24" s="55">
        <f>VLOOKUP($B24,[2]pivot!$P$6:$S$116,E$120,FALSE)</f>
        <v>0.16666666666666666</v>
      </c>
      <c r="F24" s="56">
        <f>VLOOKUP($B24,[2]pivot!$P$6:$S$116,F$120,FALSE)</f>
        <v>0.83333333333333337</v>
      </c>
      <c r="G24" s="57">
        <f>VLOOKUP($B24,[2]pivot!$P$6:$S$116,G$120,FALSE)</f>
        <v>0</v>
      </c>
      <c r="H24" s="55">
        <f>VLOOKUP($B24,[2]pivot!$AH$6:$AM$116,H$120,FALSE)</f>
        <v>0.66666666666666663</v>
      </c>
      <c r="I24" s="58">
        <f>VLOOKUP($B24,[2]pivot!$AH$6:$AM$116,I$120,FALSE)</f>
        <v>0.66666666666666663</v>
      </c>
      <c r="J24" s="58">
        <f>VLOOKUP($B24,[2]pivot!$AH$6:$AM$116,J$120,FALSE)</f>
        <v>0.33333333333333331</v>
      </c>
      <c r="K24" s="58">
        <f>VLOOKUP($B24,[2]pivot!$AH$6:$AM$116,K$120,FALSE)</f>
        <v>0</v>
      </c>
      <c r="L24" s="59">
        <f>VLOOKUP($B24,[2]pivot!$AH$6:$AM$116,L$120,FALSE)</f>
        <v>0</v>
      </c>
      <c r="M24" s="23"/>
    </row>
    <row r="25" spans="1:13" ht="14.25" customHeight="1">
      <c r="A25" s="23"/>
      <c r="B25" s="254" t="s">
        <v>32</v>
      </c>
      <c r="C25" s="53">
        <f>VLOOKUP($B25,[2]pivot!$E$6:$G$116,C$120,FALSE)</f>
        <v>18</v>
      </c>
      <c r="D25" s="54">
        <f>VLOOKUP($B25,[2]pivot!$E$6:$G$116,D$120,FALSE)</f>
        <v>6.1203672220333221E-3</v>
      </c>
      <c r="E25" s="55">
        <f>VLOOKUP($B25,[2]pivot!$P$6:$S$116,E$120,FALSE)</f>
        <v>0.83333333333333337</v>
      </c>
      <c r="F25" s="56">
        <f>VLOOKUP($B25,[2]pivot!$P$6:$S$116,F$120,FALSE)</f>
        <v>0.16666666666666666</v>
      </c>
      <c r="G25" s="57">
        <f>VLOOKUP($B25,[2]pivot!$P$6:$S$116,G$120,FALSE)</f>
        <v>0</v>
      </c>
      <c r="H25" s="55">
        <f>VLOOKUP($B25,[2]pivot!$AH$6:$AM$116,H$120,FALSE)</f>
        <v>0.22222222222222221</v>
      </c>
      <c r="I25" s="58">
        <f>VLOOKUP($B25,[2]pivot!$AH$6:$AM$116,I$120,FALSE)</f>
        <v>0.55555555555555547</v>
      </c>
      <c r="J25" s="58">
        <f>VLOOKUP($B25,[2]pivot!$AH$6:$AM$116,J$120,FALSE)</f>
        <v>0.16666666666666666</v>
      </c>
      <c r="K25" s="58">
        <f>VLOOKUP($B25,[2]pivot!$AH$6:$AM$116,K$120,FALSE)</f>
        <v>0.1111111111111111</v>
      </c>
      <c r="L25" s="59">
        <f>VLOOKUP($B25,[2]pivot!$AH$6:$AM$116,L$120,FALSE)</f>
        <v>5.5555555555555552E-2</v>
      </c>
      <c r="M25" s="23"/>
    </row>
    <row r="26" spans="1:13" ht="14.25" customHeight="1">
      <c r="A26" s="23"/>
      <c r="B26" s="254" t="s">
        <v>33</v>
      </c>
      <c r="C26" s="53">
        <f>VLOOKUP($B26,[2]pivot!$E$6:$G$116,C$120,FALSE)</f>
        <v>32</v>
      </c>
      <c r="D26" s="54">
        <f>VLOOKUP($B26,[2]pivot!$E$6:$G$116,D$120,FALSE)</f>
        <v>1.0880652839170351E-2</v>
      </c>
      <c r="E26" s="55">
        <f>VLOOKUP($B26,[2]pivot!$P$6:$S$116,E$120,FALSE)</f>
        <v>0.875</v>
      </c>
      <c r="F26" s="56">
        <f>VLOOKUP($B26,[2]pivot!$P$6:$S$116,F$120,FALSE)</f>
        <v>9.375E-2</v>
      </c>
      <c r="G26" s="57">
        <f>VLOOKUP($B26,[2]pivot!$P$6:$S$116,G$120,FALSE)</f>
        <v>3.125E-2</v>
      </c>
      <c r="H26" s="55">
        <f>VLOOKUP($B26,[2]pivot!$AH$6:$AM$116,H$120,FALSE)</f>
        <v>0.46875</v>
      </c>
      <c r="I26" s="58">
        <f>VLOOKUP($B26,[2]pivot!$AH$6:$AM$116,I$120,FALSE)</f>
        <v>0.625</v>
      </c>
      <c r="J26" s="58">
        <f>VLOOKUP($B26,[2]pivot!$AH$6:$AM$116,J$120,FALSE)</f>
        <v>0.125</v>
      </c>
      <c r="K26" s="58">
        <f>VLOOKUP($B26,[2]pivot!$AH$6:$AM$116,K$120,FALSE)</f>
        <v>0.125</v>
      </c>
      <c r="L26" s="59">
        <f>VLOOKUP($B26,[2]pivot!$AH$6:$AM$116,L$120,FALSE)</f>
        <v>9.375E-2</v>
      </c>
      <c r="M26" s="23"/>
    </row>
    <row r="27" spans="1:13" ht="14.25" customHeight="1">
      <c r="A27" s="23"/>
      <c r="B27" s="254" t="s">
        <v>99</v>
      </c>
      <c r="C27" s="53">
        <f>VLOOKUP($B27,[2]pivot!$E$6:$G$116,C$120,FALSE)</f>
        <v>36</v>
      </c>
      <c r="D27" s="54">
        <f>VLOOKUP($B27,[2]pivot!$E$6:$G$116,D$120,FALSE)</f>
        <v>1.2240734444066644E-2</v>
      </c>
      <c r="E27" s="55">
        <f>VLOOKUP($B27,[2]pivot!$P$6:$S$116,E$120,FALSE)</f>
        <v>0.62857142857142856</v>
      </c>
      <c r="F27" s="56">
        <f>VLOOKUP($B27,[2]pivot!$P$6:$S$116,F$120,FALSE)</f>
        <v>0.34285714285714286</v>
      </c>
      <c r="G27" s="57">
        <f>VLOOKUP($B27,[2]pivot!$P$6:$S$116,G$120,FALSE)</f>
        <v>2.8571428571428571E-2</v>
      </c>
      <c r="H27" s="55">
        <f>VLOOKUP($B27,[2]pivot!$AH$6:$AM$116,H$120,FALSE)</f>
        <v>0.19444444444444445</v>
      </c>
      <c r="I27" s="58">
        <f>VLOOKUP($B27,[2]pivot!$AH$6:$AM$116,I$120,FALSE)</f>
        <v>0.44444444444444442</v>
      </c>
      <c r="J27" s="58">
        <f>VLOOKUP($B27,[2]pivot!$AH$6:$AM$116,J$120,FALSE)</f>
        <v>0.22222222222222221</v>
      </c>
      <c r="K27" s="58">
        <f>VLOOKUP($B27,[2]pivot!$AH$6:$AM$116,K$120,FALSE)</f>
        <v>0.19444444444444445</v>
      </c>
      <c r="L27" s="59">
        <f>VLOOKUP($B27,[2]pivot!$AH$6:$AM$116,L$120,FALSE)</f>
        <v>0.1111111111111111</v>
      </c>
      <c r="M27" s="23"/>
    </row>
    <row r="28" spans="1:13" ht="14.25" customHeight="1">
      <c r="A28" s="23"/>
      <c r="B28" s="254" t="s">
        <v>100</v>
      </c>
      <c r="C28" s="53">
        <f>VLOOKUP($B28,[2]pivot!$E$6:$G$116,C$120,FALSE)</f>
        <v>29</v>
      </c>
      <c r="D28" s="54">
        <f>VLOOKUP($B28,[2]pivot!$E$6:$G$116,D$120,FALSE)</f>
        <v>9.86059163549813E-3</v>
      </c>
      <c r="E28" s="55">
        <f>VLOOKUP($B28,[2]pivot!$P$6:$S$116,E$120,FALSE)</f>
        <v>0.89655172413793105</v>
      </c>
      <c r="F28" s="56">
        <f>VLOOKUP($B28,[2]pivot!$P$6:$S$116,F$120,FALSE)</f>
        <v>0.10344827586206896</v>
      </c>
      <c r="G28" s="57">
        <f>VLOOKUP($B28,[2]pivot!$P$6:$S$116,G$120,FALSE)</f>
        <v>0</v>
      </c>
      <c r="H28" s="55">
        <f>VLOOKUP($B28,[2]pivot!$AH$6:$AM$116,H$120,FALSE)</f>
        <v>0.2413793103448276</v>
      </c>
      <c r="I28" s="58">
        <f>VLOOKUP($B28,[2]pivot!$AH$6:$AM$116,I$120,FALSE)</f>
        <v>0.48275862068965525</v>
      </c>
      <c r="J28" s="58">
        <f>VLOOKUP($B28,[2]pivot!$AH$6:$AM$116,J$120,FALSE)</f>
        <v>0.10344827586206896</v>
      </c>
      <c r="K28" s="58">
        <f>VLOOKUP($B28,[2]pivot!$AH$6:$AM$116,K$120,FALSE)</f>
        <v>0.10344827586206896</v>
      </c>
      <c r="L28" s="59">
        <f>VLOOKUP($B28,[2]pivot!$AH$6:$AM$116,L$120,FALSE)</f>
        <v>0.17241379310344829</v>
      </c>
      <c r="M28" s="23"/>
    </row>
    <row r="29" spans="1:13" ht="14.25" customHeight="1">
      <c r="A29" s="23"/>
      <c r="B29" s="254" t="s">
        <v>35</v>
      </c>
      <c r="C29" s="53">
        <f>VLOOKUP($B29,[2]pivot!$E$6:$G$116,C$120,FALSE)</f>
        <v>30</v>
      </c>
      <c r="D29" s="54">
        <f>VLOOKUP($B29,[2]pivot!$E$6:$G$116,D$120,FALSE)</f>
        <v>1.0200612036722203E-2</v>
      </c>
      <c r="E29" s="55">
        <f>VLOOKUP($B29,[2]pivot!$P$6:$S$116,E$120,FALSE)</f>
        <v>0.76666666666666672</v>
      </c>
      <c r="F29" s="56">
        <f>VLOOKUP($B29,[2]pivot!$P$6:$S$116,F$120,FALSE)</f>
        <v>0.23333333333333334</v>
      </c>
      <c r="G29" s="57">
        <f>VLOOKUP($B29,[2]pivot!$P$6:$S$116,G$120,FALSE)</f>
        <v>0</v>
      </c>
      <c r="H29" s="55">
        <f>VLOOKUP($B29,[2]pivot!$AH$6:$AM$116,H$120,FALSE)</f>
        <v>0.26666666666666666</v>
      </c>
      <c r="I29" s="58">
        <f>VLOOKUP($B29,[2]pivot!$AH$6:$AM$116,I$120,FALSE)</f>
        <v>0.53333333333333333</v>
      </c>
      <c r="J29" s="58">
        <f>VLOOKUP($B29,[2]pivot!$AH$6:$AM$116,J$120,FALSE)</f>
        <v>0.16666666666666666</v>
      </c>
      <c r="K29" s="58">
        <f>VLOOKUP($B29,[2]pivot!$AH$6:$AM$116,K$120,FALSE)</f>
        <v>0.13333333333333333</v>
      </c>
      <c r="L29" s="59">
        <f>VLOOKUP($B29,[2]pivot!$AH$6:$AM$116,L$120,FALSE)</f>
        <v>0.13333333333333333</v>
      </c>
      <c r="M29" s="23"/>
    </row>
    <row r="30" spans="1:13" ht="14.25" customHeight="1">
      <c r="A30" s="23"/>
      <c r="B30" s="254" t="s">
        <v>101</v>
      </c>
      <c r="C30" s="53">
        <f>VLOOKUP($B30,[2]pivot!$E$6:$G$116,C$120,FALSE)</f>
        <v>24</v>
      </c>
      <c r="D30" s="54">
        <f>VLOOKUP($B30,[2]pivot!$E$6:$G$116,D$120,FALSE)</f>
        <v>8.1604896293777634E-3</v>
      </c>
      <c r="E30" s="55">
        <f>VLOOKUP($B30,[2]pivot!$P$6:$S$116,E$120,FALSE)</f>
        <v>0.70833333333333337</v>
      </c>
      <c r="F30" s="56">
        <f>VLOOKUP($B30,[2]pivot!$P$6:$S$116,F$120,FALSE)</f>
        <v>0.25</v>
      </c>
      <c r="G30" s="57">
        <f>VLOOKUP($B30,[2]pivot!$P$6:$S$116,G$120,FALSE)</f>
        <v>4.1666666666666664E-2</v>
      </c>
      <c r="H30" s="55">
        <f>VLOOKUP($B30,[2]pivot!$AH$6:$AM$116,H$120,FALSE)</f>
        <v>0.41666666666666669</v>
      </c>
      <c r="I30" s="58">
        <f>VLOOKUP($B30,[2]pivot!$AH$6:$AM$116,I$120,FALSE)</f>
        <v>0.75</v>
      </c>
      <c r="J30" s="58">
        <f>VLOOKUP($B30,[2]pivot!$AH$6:$AM$116,J$120,FALSE)</f>
        <v>0.125</v>
      </c>
      <c r="K30" s="58">
        <f>VLOOKUP($B30,[2]pivot!$AH$6:$AM$116,K$120,FALSE)</f>
        <v>4.1666666666666664E-2</v>
      </c>
      <c r="L30" s="59">
        <f>VLOOKUP($B30,[2]pivot!$AH$6:$AM$116,L$120,FALSE)</f>
        <v>8.3333333333333329E-2</v>
      </c>
      <c r="M30" s="23"/>
    </row>
    <row r="31" spans="1:13" ht="14.25" customHeight="1">
      <c r="A31" s="23"/>
      <c r="B31" s="254" t="s">
        <v>37</v>
      </c>
      <c r="C31" s="53">
        <f>VLOOKUP($B31,[2]pivot!$E$6:$G$116,C$120,FALSE)</f>
        <v>26</v>
      </c>
      <c r="D31" s="54">
        <f>VLOOKUP($B31,[2]pivot!$E$6:$G$116,D$120,FALSE)</f>
        <v>8.8405304318259093E-3</v>
      </c>
      <c r="E31" s="55">
        <f>VLOOKUP($B31,[2]pivot!$P$6:$S$116,E$120,FALSE)</f>
        <v>0.76923076923076927</v>
      </c>
      <c r="F31" s="56">
        <f>VLOOKUP($B31,[2]pivot!$P$6:$S$116,F$120,FALSE)</f>
        <v>0.23076923076923078</v>
      </c>
      <c r="G31" s="57">
        <f>VLOOKUP($B31,[2]pivot!$P$6:$S$116,G$120,FALSE)</f>
        <v>0</v>
      </c>
      <c r="H31" s="55">
        <f>VLOOKUP($B31,[2]pivot!$AH$6:$AM$116,H$120,FALSE)</f>
        <v>0.30769230769230771</v>
      </c>
      <c r="I31" s="58">
        <f>VLOOKUP($B31,[2]pivot!$AH$6:$AM$116,I$120,FALSE)</f>
        <v>0.65384615384615397</v>
      </c>
      <c r="J31" s="58">
        <f>VLOOKUP($B31,[2]pivot!$AH$6:$AM$116,J$120,FALSE)</f>
        <v>0.19230769230769232</v>
      </c>
      <c r="K31" s="58">
        <f>VLOOKUP($B31,[2]pivot!$AH$6:$AM$116,K$120,FALSE)</f>
        <v>3.8461538461538464E-2</v>
      </c>
      <c r="L31" s="59">
        <f>VLOOKUP($B31,[2]pivot!$AH$6:$AM$116,L$120,FALSE)</f>
        <v>0.11538461538461539</v>
      </c>
      <c r="M31" s="23"/>
    </row>
    <row r="32" spans="1:13" ht="14.25" customHeight="1">
      <c r="A32" s="23"/>
      <c r="B32" s="255" t="s">
        <v>38</v>
      </c>
      <c r="C32" s="60">
        <f>VLOOKUP($B32,[2]pivot!$E$6:$G$116,C$120,FALSE)</f>
        <v>25</v>
      </c>
      <c r="D32" s="61">
        <f>VLOOKUP($B32,[2]pivot!$E$6:$G$116,D$120,FALSE)</f>
        <v>8.5005100306018364E-3</v>
      </c>
      <c r="E32" s="62">
        <f>VLOOKUP($B32,[2]pivot!$P$6:$S$116,E$120,FALSE)</f>
        <v>0.56000000000000005</v>
      </c>
      <c r="F32" s="63">
        <f>VLOOKUP($B32,[2]pivot!$P$6:$S$116,F$120,FALSE)</f>
        <v>0.36</v>
      </c>
      <c r="G32" s="64">
        <f>VLOOKUP($B32,[2]pivot!$P$6:$S$116,G$120,FALSE)</f>
        <v>0.08</v>
      </c>
      <c r="H32" s="62">
        <f>VLOOKUP($B32,[2]pivot!$AH$6:$AM$116,H$120,FALSE)</f>
        <v>0.44</v>
      </c>
      <c r="I32" s="65">
        <f>VLOOKUP($B32,[2]pivot!$AH$6:$AM$116,I$120,FALSE)</f>
        <v>0.72</v>
      </c>
      <c r="J32" s="65">
        <f>VLOOKUP($B32,[2]pivot!$AH$6:$AM$116,J$120,FALSE)</f>
        <v>0.16</v>
      </c>
      <c r="K32" s="65">
        <f>VLOOKUP($B32,[2]pivot!$AH$6:$AM$116,K$120,FALSE)</f>
        <v>0.08</v>
      </c>
      <c r="L32" s="66">
        <f>VLOOKUP($B32,[2]pivot!$AH$6:$AM$116,L$120,FALSE)</f>
        <v>0.04</v>
      </c>
      <c r="M32" s="23"/>
    </row>
    <row r="33" spans="1:13" ht="14.25" customHeight="1">
      <c r="A33" s="23"/>
      <c r="B33" s="44" t="s">
        <v>39</v>
      </c>
      <c r="C33" s="45">
        <f>VLOOKUP($B33,[2]pivot!$E$6:$G$79,C$120,FALSE)</f>
        <v>438</v>
      </c>
      <c r="D33" s="46">
        <f>VLOOKUP($B33,[2]pivot!$E$6:$G$79,D$120,FALSE)</f>
        <v>0.14892893573614416</v>
      </c>
      <c r="E33" s="50">
        <f>VLOOKUP($B33,[2]pivot!$P$6:$S$79,E$120,FALSE)</f>
        <v>0.82830626450116007</v>
      </c>
      <c r="F33" s="67">
        <f>VLOOKUP($B33,[2]pivot!$P$6:$S$79,F$120,FALSE)</f>
        <v>0.15081206496519722</v>
      </c>
      <c r="G33" s="49">
        <f>VLOOKUP($B33,[2]pivot!$P$6:$S$79,G$120,FALSE)</f>
        <v>2.0881670533642691E-2</v>
      </c>
      <c r="H33" s="50">
        <f>VLOOKUP($B33,[2]pivot!$AH$6:$AM$79,H$120,FALSE)</f>
        <v>0.37671232876712329</v>
      </c>
      <c r="I33" s="51">
        <f>VLOOKUP($B33,[2]pivot!$AH$6:$AM$79,I$120,FALSE)</f>
        <v>0.78767123287671226</v>
      </c>
      <c r="J33" s="51">
        <f>VLOOKUP($B33,[2]pivot!$AH$6:$AM$79,J$120,FALSE)</f>
        <v>0.13470319634703196</v>
      </c>
      <c r="K33" s="51">
        <f>VLOOKUP($B33,[2]pivot!$AH$6:$AM$79,K$120,FALSE)</f>
        <v>4.3378995433789952E-2</v>
      </c>
      <c r="L33" s="52">
        <f>VLOOKUP($B33,[2]pivot!$AH$6:$AM$79,L$120,FALSE)</f>
        <v>2.5114155251141551E-2</v>
      </c>
      <c r="M33" s="23"/>
    </row>
    <row r="34" spans="1:13" ht="14.25" customHeight="1">
      <c r="A34" s="23"/>
      <c r="B34" s="254" t="s">
        <v>102</v>
      </c>
      <c r="C34" s="53">
        <f>VLOOKUP($B34,[2]pivot!$E$6:$G$116,C$120,FALSE)</f>
        <v>20</v>
      </c>
      <c r="D34" s="54">
        <f>VLOOKUP($B34,[2]pivot!$E$6:$G$116,D$120,FALSE)</f>
        <v>6.8004080244814689E-3</v>
      </c>
      <c r="E34" s="55">
        <f>VLOOKUP($B34,[2]pivot!$P$6:$S$116,E$120,FALSE)</f>
        <v>0.8</v>
      </c>
      <c r="F34" s="56">
        <f>VLOOKUP($B34,[2]pivot!$P$6:$S$116,F$120,FALSE)</f>
        <v>0.2</v>
      </c>
      <c r="G34" s="57">
        <f>VLOOKUP($B34,[2]pivot!$P$6:$S$116,G$120,FALSE)</f>
        <v>0</v>
      </c>
      <c r="H34" s="55">
        <f>VLOOKUP($B34,[2]pivot!$AH$6:$AM$116,H$120,FALSE)</f>
        <v>0.55000000000000004</v>
      </c>
      <c r="I34" s="58">
        <f>VLOOKUP($B34,[2]pivot!$AH$6:$AM$116,I$120,FALSE)</f>
        <v>0.95000000000000007</v>
      </c>
      <c r="J34" s="58">
        <f>VLOOKUP($B34,[2]pivot!$AH$6:$AM$116,J$120,FALSE)</f>
        <v>0</v>
      </c>
      <c r="K34" s="58">
        <f>VLOOKUP($B34,[2]pivot!$AH$6:$AM$116,K$120,FALSE)</f>
        <v>0.05</v>
      </c>
      <c r="L34" s="59">
        <f>VLOOKUP($B34,[2]pivot!$AH$6:$AM$116,L$120,FALSE)</f>
        <v>0</v>
      </c>
      <c r="M34" s="23"/>
    </row>
    <row r="35" spans="1:13" ht="14.25" customHeight="1">
      <c r="A35" s="23"/>
      <c r="B35" s="254" t="s">
        <v>103</v>
      </c>
      <c r="C35" s="53">
        <f>VLOOKUP($B35,[2]pivot!$E$6:$G$116,C$120,FALSE)</f>
        <v>9</v>
      </c>
      <c r="D35" s="54">
        <f>VLOOKUP($B35,[2]pivot!$E$6:$G$116,D$120,FALSE)</f>
        <v>3.0601836110166611E-3</v>
      </c>
      <c r="E35" s="55">
        <f>VLOOKUP($B35,[2]pivot!$P$6:$S$116,E$120,FALSE)</f>
        <v>1</v>
      </c>
      <c r="F35" s="56">
        <f>VLOOKUP($B35,[2]pivot!$P$6:$S$116,F$120,FALSE)</f>
        <v>0</v>
      </c>
      <c r="G35" s="57">
        <f>VLOOKUP($B35,[2]pivot!$P$6:$S$116,G$120,FALSE)</f>
        <v>0</v>
      </c>
      <c r="H35" s="55">
        <f>VLOOKUP($B35,[2]pivot!$AH$6:$AM$116,H$120,FALSE)</f>
        <v>0.44444444444444442</v>
      </c>
      <c r="I35" s="58">
        <f>VLOOKUP($B35,[2]pivot!$AH$6:$AM$116,I$120,FALSE)</f>
        <v>0.66666666666666674</v>
      </c>
      <c r="J35" s="58">
        <f>VLOOKUP($B35,[2]pivot!$AH$6:$AM$116,J$120,FALSE)</f>
        <v>0.33333333333333331</v>
      </c>
      <c r="K35" s="58">
        <f>VLOOKUP($B35,[2]pivot!$AH$6:$AM$116,K$120,FALSE)</f>
        <v>0</v>
      </c>
      <c r="L35" s="59">
        <f>VLOOKUP($B35,[2]pivot!$AH$6:$AM$116,L$120,FALSE)</f>
        <v>0</v>
      </c>
      <c r="M35" s="23"/>
    </row>
    <row r="36" spans="1:13" ht="14.25" customHeight="1">
      <c r="A36" s="23"/>
      <c r="B36" s="254" t="s">
        <v>104</v>
      </c>
      <c r="C36" s="53">
        <f>VLOOKUP($B36,[2]pivot!$E$6:$G$116,C$120,FALSE)</f>
        <v>21</v>
      </c>
      <c r="D36" s="54">
        <f>VLOOKUP($B36,[2]pivot!$E$6:$G$116,D$120,FALSE)</f>
        <v>7.1404284257055427E-3</v>
      </c>
      <c r="E36" s="55">
        <f>VLOOKUP($B36,[2]pivot!$P$6:$S$116,E$120,FALSE)</f>
        <v>0.9</v>
      </c>
      <c r="F36" s="56">
        <f>VLOOKUP($B36,[2]pivot!$P$6:$S$116,F$120,FALSE)</f>
        <v>0.05</v>
      </c>
      <c r="G36" s="57">
        <f>VLOOKUP($B36,[2]pivot!$P$6:$S$116,G$120,FALSE)</f>
        <v>0.05</v>
      </c>
      <c r="H36" s="55">
        <f>VLOOKUP($B36,[2]pivot!$AH$6:$AM$116,H$120,FALSE)</f>
        <v>0.38095238095238093</v>
      </c>
      <c r="I36" s="58">
        <f>VLOOKUP($B36,[2]pivot!$AH$6:$AM$116,I$120,FALSE)</f>
        <v>0.76190476190476186</v>
      </c>
      <c r="J36" s="58">
        <f>VLOOKUP($B36,[2]pivot!$AH$6:$AM$116,J$120,FALSE)</f>
        <v>9.5238095238095233E-2</v>
      </c>
      <c r="K36" s="58">
        <f>VLOOKUP($B36,[2]pivot!$AH$6:$AM$116,K$120,FALSE)</f>
        <v>4.7619047619047616E-2</v>
      </c>
      <c r="L36" s="59">
        <f>VLOOKUP($B36,[2]pivot!$AH$6:$AM$116,L$120,FALSE)</f>
        <v>9.5238095238095233E-2</v>
      </c>
      <c r="M36" s="23"/>
    </row>
    <row r="37" spans="1:13" ht="14.25" customHeight="1">
      <c r="A37" s="23"/>
      <c r="B37" s="254" t="s">
        <v>105</v>
      </c>
      <c r="C37" s="53">
        <f>VLOOKUP($B37,[2]pivot!$E$6:$G$116,C$120,FALSE)</f>
        <v>6</v>
      </c>
      <c r="D37" s="54">
        <f>VLOOKUP($B37,[2]pivot!$E$6:$G$116,D$120,FALSE)</f>
        <v>2.0401224073444408E-3</v>
      </c>
      <c r="E37" s="55">
        <f>VLOOKUP($B37,[2]pivot!$P$6:$S$116,E$120,FALSE)</f>
        <v>0.83333333333333337</v>
      </c>
      <c r="F37" s="56">
        <f>VLOOKUP($B37,[2]pivot!$P$6:$S$116,F$120,FALSE)</f>
        <v>0</v>
      </c>
      <c r="G37" s="57">
        <f>VLOOKUP($B37,[2]pivot!$P$6:$S$116,G$120,FALSE)</f>
        <v>0.16666666666666666</v>
      </c>
      <c r="H37" s="55">
        <f>VLOOKUP($B37,[2]pivot!$AH$6:$AM$116,H$120,FALSE)</f>
        <v>0.5</v>
      </c>
      <c r="I37" s="58">
        <f>VLOOKUP($B37,[2]pivot!$AH$6:$AM$116,I$120,FALSE)</f>
        <v>1</v>
      </c>
      <c r="J37" s="58">
        <f>VLOOKUP($B37,[2]pivot!$AH$6:$AM$116,J$120,FALSE)</f>
        <v>0</v>
      </c>
      <c r="K37" s="58">
        <f>VLOOKUP($B37,[2]pivot!$AH$6:$AM$116,K$120,FALSE)</f>
        <v>0</v>
      </c>
      <c r="L37" s="59">
        <f>VLOOKUP($B37,[2]pivot!$AH$6:$AM$116,L$120,FALSE)</f>
        <v>0</v>
      </c>
      <c r="M37" s="23"/>
    </row>
    <row r="38" spans="1:13" ht="14.25" customHeight="1">
      <c r="A38" s="23"/>
      <c r="B38" s="254" t="s">
        <v>42</v>
      </c>
      <c r="C38" s="53">
        <f>VLOOKUP($B38,[2]pivot!$E$6:$G$116,C$120,FALSE)</f>
        <v>17</v>
      </c>
      <c r="D38" s="54">
        <f>VLOOKUP($B38,[2]pivot!$E$6:$G$116,D$120,FALSE)</f>
        <v>5.7803468208092483E-3</v>
      </c>
      <c r="E38" s="55">
        <f>VLOOKUP($B38,[2]pivot!$P$6:$S$116,E$120,FALSE)</f>
        <v>0.9375</v>
      </c>
      <c r="F38" s="56">
        <f>VLOOKUP($B38,[2]pivot!$P$6:$S$116,F$120,FALSE)</f>
        <v>6.25E-2</v>
      </c>
      <c r="G38" s="57">
        <f>VLOOKUP($B38,[2]pivot!$P$6:$S$116,G$120,FALSE)</f>
        <v>0</v>
      </c>
      <c r="H38" s="55">
        <f>VLOOKUP($B38,[2]pivot!$AH$6:$AM$116,H$120,FALSE)</f>
        <v>0.41176470588235292</v>
      </c>
      <c r="I38" s="58">
        <f>VLOOKUP($B38,[2]pivot!$AH$6:$AM$116,I$120,FALSE)</f>
        <v>0.76470588235294112</v>
      </c>
      <c r="J38" s="58">
        <f>VLOOKUP($B38,[2]pivot!$AH$6:$AM$116,J$120,FALSE)</f>
        <v>0.11764705882352941</v>
      </c>
      <c r="K38" s="58">
        <f>VLOOKUP($B38,[2]pivot!$AH$6:$AM$116,K$120,FALSE)</f>
        <v>5.8823529411764705E-2</v>
      </c>
      <c r="L38" s="59">
        <f>VLOOKUP($B38,[2]pivot!$AH$6:$AM$116,L$120,FALSE)</f>
        <v>0</v>
      </c>
      <c r="M38" s="23"/>
    </row>
    <row r="39" spans="1:13" ht="14.25" customHeight="1">
      <c r="A39" s="23"/>
      <c r="B39" s="254" t="s">
        <v>106</v>
      </c>
      <c r="C39" s="53">
        <f>VLOOKUP($B39,[2]pivot!$E$6:$G$116,C$120,FALSE)</f>
        <v>95</v>
      </c>
      <c r="D39" s="54">
        <f>VLOOKUP($B39,[2]pivot!$E$6:$G$116,D$120,FALSE)</f>
        <v>3.2301938116286975E-2</v>
      </c>
      <c r="E39" s="55">
        <f>VLOOKUP($B39,[2]pivot!$P$6:$S$116,E$120,FALSE)</f>
        <v>0.94623655913978499</v>
      </c>
      <c r="F39" s="56">
        <f>VLOOKUP($B39,[2]pivot!$P$6:$S$116,F$120,FALSE)</f>
        <v>4.3010752688172046E-2</v>
      </c>
      <c r="G39" s="57">
        <f>VLOOKUP($B39,[2]pivot!$P$6:$S$116,G$120,FALSE)</f>
        <v>1.0752688172043012E-2</v>
      </c>
      <c r="H39" s="55">
        <f>VLOOKUP($B39,[2]pivot!$AH$6:$AM$116,H$120,FALSE)</f>
        <v>0.30526315789473685</v>
      </c>
      <c r="I39" s="58">
        <f>VLOOKUP($B39,[2]pivot!$AH$6:$AM$116,I$120,FALSE)</f>
        <v>0.77894736842105272</v>
      </c>
      <c r="J39" s="58">
        <f>VLOOKUP($B39,[2]pivot!$AH$6:$AM$116,J$120,FALSE)</f>
        <v>0.16842105263157894</v>
      </c>
      <c r="K39" s="58">
        <f>VLOOKUP($B39,[2]pivot!$AH$6:$AM$116,K$120,FALSE)</f>
        <v>4.2105263157894736E-2</v>
      </c>
      <c r="L39" s="59">
        <f>VLOOKUP($B39,[2]pivot!$AH$6:$AM$116,L$120,FALSE)</f>
        <v>0</v>
      </c>
      <c r="M39" s="23"/>
    </row>
    <row r="40" spans="1:13" ht="14.25" customHeight="1">
      <c r="A40" s="23"/>
      <c r="B40" s="254" t="s">
        <v>107</v>
      </c>
      <c r="C40" s="53">
        <f>VLOOKUP($B40,[2]pivot!$E$6:$G$116,C$120,FALSE)</f>
        <v>71</v>
      </c>
      <c r="D40" s="54">
        <f>VLOOKUP($B40,[2]pivot!$E$6:$G$116,D$120,FALSE)</f>
        <v>2.4141448486909214E-2</v>
      </c>
      <c r="E40" s="55">
        <f>VLOOKUP($B40,[2]pivot!$P$6:$S$116,E$120,FALSE)</f>
        <v>0.88235294117647056</v>
      </c>
      <c r="F40" s="56">
        <f>VLOOKUP($B40,[2]pivot!$P$6:$S$116,F$120,FALSE)</f>
        <v>0.11764705882352941</v>
      </c>
      <c r="G40" s="57">
        <f>VLOOKUP($B40,[2]pivot!$P$6:$S$116,G$120,FALSE)</f>
        <v>0</v>
      </c>
      <c r="H40" s="55">
        <f>VLOOKUP($B40,[2]pivot!$AH$6:$AM$116,H$120,FALSE)</f>
        <v>0.45070422535211269</v>
      </c>
      <c r="I40" s="58">
        <f>VLOOKUP($B40,[2]pivot!$AH$6:$AM$116,I$120,FALSE)</f>
        <v>0.87323943661971826</v>
      </c>
      <c r="J40" s="58">
        <f>VLOOKUP($B40,[2]pivot!$AH$6:$AM$116,J$120,FALSE)</f>
        <v>0.12676056338028169</v>
      </c>
      <c r="K40" s="58">
        <f>VLOOKUP($B40,[2]pivot!$AH$6:$AM$116,K$120,FALSE)</f>
        <v>0</v>
      </c>
      <c r="L40" s="59">
        <f>VLOOKUP($B40,[2]pivot!$AH$6:$AM$116,L$120,FALSE)</f>
        <v>0</v>
      </c>
      <c r="M40" s="23"/>
    </row>
    <row r="41" spans="1:13" ht="14.25" customHeight="1">
      <c r="A41" s="23"/>
      <c r="B41" s="254" t="s">
        <v>44</v>
      </c>
      <c r="C41" s="53">
        <f>VLOOKUP($B41,[2]pivot!$E$6:$G$116,C$120,FALSE)</f>
        <v>73</v>
      </c>
      <c r="D41" s="54">
        <f>VLOOKUP($B41,[2]pivot!$E$6:$G$116,D$120,FALSE)</f>
        <v>2.4821489289357363E-2</v>
      </c>
      <c r="E41" s="55">
        <f>VLOOKUP($B41,[2]pivot!$P$6:$S$116,E$120,FALSE)</f>
        <v>0.90410958904109584</v>
      </c>
      <c r="F41" s="56">
        <f>VLOOKUP($B41,[2]pivot!$P$6:$S$116,F$120,FALSE)</f>
        <v>9.5890410958904104E-2</v>
      </c>
      <c r="G41" s="57">
        <f>VLOOKUP($B41,[2]pivot!$P$6:$S$116,G$120,FALSE)</f>
        <v>0</v>
      </c>
      <c r="H41" s="55">
        <f>VLOOKUP($B41,[2]pivot!$AH$6:$AM$116,H$120,FALSE)</f>
        <v>0.24657534246575341</v>
      </c>
      <c r="I41" s="58">
        <f>VLOOKUP($B41,[2]pivot!$AH$6:$AM$116,I$120,FALSE)</f>
        <v>0.69863013698630128</v>
      </c>
      <c r="J41" s="58">
        <f>VLOOKUP($B41,[2]pivot!$AH$6:$AM$116,J$120,FALSE)</f>
        <v>0.20547945205479451</v>
      </c>
      <c r="K41" s="58">
        <f>VLOOKUP($B41,[2]pivot!$AH$6:$AM$116,K$120,FALSE)</f>
        <v>2.7397260273972601E-2</v>
      </c>
      <c r="L41" s="59">
        <f>VLOOKUP($B41,[2]pivot!$AH$6:$AM$116,L$120,FALSE)</f>
        <v>6.8493150684931503E-2</v>
      </c>
      <c r="M41" s="23"/>
    </row>
    <row r="42" spans="1:13" ht="14.25" customHeight="1">
      <c r="A42" s="23"/>
      <c r="B42" s="254" t="s">
        <v>45</v>
      </c>
      <c r="C42" s="53">
        <f>VLOOKUP($B42,[2]pivot!$E$6:$G$116,C$120,FALSE)</f>
        <v>28</v>
      </c>
      <c r="D42" s="54">
        <f>VLOOKUP($B42,[2]pivot!$E$6:$G$116,D$120,FALSE)</f>
        <v>9.520571234274057E-3</v>
      </c>
      <c r="E42" s="55">
        <f>VLOOKUP($B42,[2]pivot!$P$6:$S$116,E$120,FALSE)</f>
        <v>0.8214285714285714</v>
      </c>
      <c r="F42" s="56">
        <f>VLOOKUP($B42,[2]pivot!$P$6:$S$116,F$120,FALSE)</f>
        <v>0.17857142857142858</v>
      </c>
      <c r="G42" s="57">
        <f>VLOOKUP($B42,[2]pivot!$P$6:$S$116,G$120,FALSE)</f>
        <v>0</v>
      </c>
      <c r="H42" s="55">
        <f>VLOOKUP($B42,[2]pivot!$AH$6:$AM$116,H$120,FALSE)</f>
        <v>0.4642857142857143</v>
      </c>
      <c r="I42" s="58">
        <f>VLOOKUP($B42,[2]pivot!$AH$6:$AM$116,I$120,FALSE)</f>
        <v>0.8928571428571429</v>
      </c>
      <c r="J42" s="58">
        <f>VLOOKUP($B42,[2]pivot!$AH$6:$AM$116,J$120,FALSE)</f>
        <v>3.5714285714285712E-2</v>
      </c>
      <c r="K42" s="58">
        <f>VLOOKUP($B42,[2]pivot!$AH$6:$AM$116,K$120,FALSE)</f>
        <v>0</v>
      </c>
      <c r="L42" s="59">
        <f>VLOOKUP($B42,[2]pivot!$AH$6:$AM$116,L$120,FALSE)</f>
        <v>7.1428571428571425E-2</v>
      </c>
      <c r="M42" s="23"/>
    </row>
    <row r="43" spans="1:13" ht="14.25" customHeight="1">
      <c r="A43" s="23"/>
      <c r="B43" s="254" t="s">
        <v>108</v>
      </c>
      <c r="C43" s="53">
        <f>VLOOKUP($B43,[2]pivot!$E$6:$G$116,C$120,FALSE)</f>
        <v>30</v>
      </c>
      <c r="D43" s="54">
        <f>VLOOKUP($B43,[2]pivot!$E$6:$G$116,D$120,FALSE)</f>
        <v>1.0200612036722203E-2</v>
      </c>
      <c r="E43" s="55">
        <f>VLOOKUP($B43,[2]pivot!$P$6:$S$116,E$120,FALSE)</f>
        <v>0.76666666666666672</v>
      </c>
      <c r="F43" s="56">
        <f>VLOOKUP($B43,[2]pivot!$P$6:$S$116,F$120,FALSE)</f>
        <v>0.13333333333333333</v>
      </c>
      <c r="G43" s="57">
        <f>VLOOKUP($B43,[2]pivot!$P$6:$S$116,G$120,FALSE)</f>
        <v>0.1</v>
      </c>
      <c r="H43" s="55">
        <f>VLOOKUP($B43,[2]pivot!$AH$6:$AM$116,H$120,FALSE)</f>
        <v>0.56666666666666665</v>
      </c>
      <c r="I43" s="58">
        <f>VLOOKUP($B43,[2]pivot!$AH$6:$AM$116,I$120,FALSE)</f>
        <v>0.9</v>
      </c>
      <c r="J43" s="58">
        <f>VLOOKUP($B43,[2]pivot!$AH$6:$AM$116,J$120,FALSE)</f>
        <v>6.6666666666666666E-2</v>
      </c>
      <c r="K43" s="58">
        <f>VLOOKUP($B43,[2]pivot!$AH$6:$AM$116,K$120,FALSE)</f>
        <v>3.3333333333333333E-2</v>
      </c>
      <c r="L43" s="59">
        <f>VLOOKUP($B43,[2]pivot!$AH$6:$AM$116,L$120,FALSE)</f>
        <v>0</v>
      </c>
      <c r="M43" s="23"/>
    </row>
    <row r="44" spans="1:13" ht="14.25" customHeight="1">
      <c r="A44" s="23"/>
      <c r="B44" s="255" t="s">
        <v>47</v>
      </c>
      <c r="C44" s="60">
        <f>VLOOKUP($B44,[2]pivot!$E$6:$G$116,C$120,FALSE)</f>
        <v>68</v>
      </c>
      <c r="D44" s="61">
        <f>VLOOKUP($B44,[2]pivot!$E$6:$G$116,D$120,FALSE)</f>
        <v>2.3121387283236993E-2</v>
      </c>
      <c r="E44" s="62">
        <f>VLOOKUP($B44,[2]pivot!$P$6:$S$116,E$120,FALSE)</f>
        <v>0.5</v>
      </c>
      <c r="F44" s="63">
        <f>VLOOKUP($B44,[2]pivot!$P$6:$S$116,F$120,FALSE)</f>
        <v>0.45588235294117646</v>
      </c>
      <c r="G44" s="64">
        <f>VLOOKUP($B44,[2]pivot!$P$6:$S$116,G$120,FALSE)</f>
        <v>4.4117647058823532E-2</v>
      </c>
      <c r="H44" s="62">
        <f>VLOOKUP($B44,[2]pivot!$AH$6:$AM$116,H$120,FALSE)</f>
        <v>0.33823529411764708</v>
      </c>
      <c r="I44" s="65">
        <f>VLOOKUP($B44,[2]pivot!$AH$6:$AM$116,I$120,FALSE)</f>
        <v>0.67647058823529416</v>
      </c>
      <c r="J44" s="65">
        <f>VLOOKUP($B44,[2]pivot!$AH$6:$AM$116,J$120,FALSE)</f>
        <v>0.13235294117647059</v>
      </c>
      <c r="K44" s="65">
        <f>VLOOKUP($B44,[2]pivot!$AH$6:$AM$116,K$120,FALSE)</f>
        <v>0.13235294117647059</v>
      </c>
      <c r="L44" s="66">
        <f>VLOOKUP($B44,[2]pivot!$AH$6:$AM$116,L$120,FALSE)</f>
        <v>2.9411764705882353E-2</v>
      </c>
      <c r="M44" s="23"/>
    </row>
    <row r="45" spans="1:13" ht="14.25" customHeight="1">
      <c r="A45" s="23"/>
      <c r="B45" s="44" t="s">
        <v>48</v>
      </c>
      <c r="C45" s="45">
        <f>VLOOKUP($B45,[2]pivot!$E$6:$G$79,C$120,FALSE)</f>
        <v>567</v>
      </c>
      <c r="D45" s="46">
        <f>VLOOKUP($B45,[2]pivot!$E$6:$G$79,D$120,FALSE)</f>
        <v>0.19279156749404963</v>
      </c>
      <c r="E45" s="50">
        <f>VLOOKUP($B45,[2]pivot!$P$6:$S$79,E$120,FALSE)</f>
        <v>0.37701974865350091</v>
      </c>
      <c r="F45" s="67">
        <f>VLOOKUP($B45,[2]pivot!$P$6:$S$79,F$120,FALSE)</f>
        <v>0.61579892280071813</v>
      </c>
      <c r="G45" s="49">
        <f>VLOOKUP($B45,[2]pivot!$P$6:$S$79,G$120,FALSE)</f>
        <v>7.1813285457809697E-3</v>
      </c>
      <c r="H45" s="50">
        <f>VLOOKUP($B45,[2]pivot!$AH$6:$AM$79,H$120,FALSE)</f>
        <v>0.3403880070546737</v>
      </c>
      <c r="I45" s="51">
        <f>VLOOKUP($B45,[2]pivot!$AH$6:$AM$79,I$120,FALSE)</f>
        <v>0.70370370370370361</v>
      </c>
      <c r="J45" s="51">
        <f>VLOOKUP($B45,[2]pivot!$AH$6:$AM$79,J$120,FALSE)</f>
        <v>7.5837742504409167E-2</v>
      </c>
      <c r="K45" s="51">
        <f>VLOOKUP($B45,[2]pivot!$AH$6:$AM$79,K$120,FALSE)</f>
        <v>1.5873015873015872E-2</v>
      </c>
      <c r="L45" s="52">
        <f>VLOOKUP($B45,[2]pivot!$AH$6:$AM$79,L$120,FALSE)</f>
        <v>0.16578483245149911</v>
      </c>
      <c r="M45" s="23"/>
    </row>
    <row r="46" spans="1:13" ht="14.25" customHeight="1">
      <c r="A46" s="23"/>
      <c r="B46" s="254" t="s">
        <v>109</v>
      </c>
      <c r="C46" s="53">
        <f>VLOOKUP($B46,[2]pivot!$E$6:$G$116,C$120,FALSE)</f>
        <v>56</v>
      </c>
      <c r="D46" s="54">
        <f>VLOOKUP($B46,[2]pivot!$E$6:$G$116,D$120,FALSE)</f>
        <v>1.9041142468548114E-2</v>
      </c>
      <c r="E46" s="55">
        <f>VLOOKUP($B46,[2]pivot!$P$6:$S$116,E$120,FALSE)</f>
        <v>0.23636363636363636</v>
      </c>
      <c r="F46" s="56">
        <f>VLOOKUP($B46,[2]pivot!$P$6:$S$116,F$120,FALSE)</f>
        <v>0.76363636363636367</v>
      </c>
      <c r="G46" s="57">
        <f>VLOOKUP($B46,[2]pivot!$P$6:$S$116,G$120,FALSE)</f>
        <v>0</v>
      </c>
      <c r="H46" s="55">
        <f>VLOOKUP($B46,[2]pivot!$AH$6:$AM$116,H$120,FALSE)</f>
        <v>0.30357142857142855</v>
      </c>
      <c r="I46" s="58">
        <f>VLOOKUP($B46,[2]pivot!$AH$6:$AM$116,I$120,FALSE)</f>
        <v>0.7321428571428571</v>
      </c>
      <c r="J46" s="58">
        <f>VLOOKUP($B46,[2]pivot!$AH$6:$AM$116,J$120,FALSE)</f>
        <v>8.9285714285714288E-2</v>
      </c>
      <c r="K46" s="58">
        <f>VLOOKUP($B46,[2]pivot!$AH$6:$AM$116,K$120,FALSE)</f>
        <v>3.5714285714285712E-2</v>
      </c>
      <c r="L46" s="59">
        <f>VLOOKUP($B46,[2]pivot!$AH$6:$AM$116,L$120,FALSE)</f>
        <v>5.3571428571428568E-2</v>
      </c>
      <c r="M46" s="23"/>
    </row>
    <row r="47" spans="1:13" ht="14.25" customHeight="1">
      <c r="A47" s="23"/>
      <c r="B47" s="254" t="s">
        <v>110</v>
      </c>
      <c r="C47" s="53">
        <f>VLOOKUP($B47,[2]pivot!$E$6:$G$116,C$120,FALSE)</f>
        <v>1</v>
      </c>
      <c r="D47" s="54">
        <f>VLOOKUP($B47,[2]pivot!$E$6:$G$116,D$120,FALSE)</f>
        <v>3.4002040122407346E-4</v>
      </c>
      <c r="E47" s="55">
        <f>VLOOKUP($B47,[2]pivot!$P$6:$S$116,E$120,FALSE)</f>
        <v>0</v>
      </c>
      <c r="F47" s="56">
        <f>VLOOKUP($B47,[2]pivot!$P$6:$S$116,F$120,FALSE)</f>
        <v>1</v>
      </c>
      <c r="G47" s="57">
        <f>VLOOKUP($B47,[2]pivot!$P$6:$S$116,G$120,FALSE)</f>
        <v>0</v>
      </c>
      <c r="H47" s="55">
        <f>VLOOKUP($B47,[2]pivot!$AH$6:$AM$116,H$120,FALSE)</f>
        <v>0</v>
      </c>
      <c r="I47" s="58">
        <f>VLOOKUP($B47,[2]pivot!$AH$6:$AM$116,I$120,FALSE)</f>
        <v>1</v>
      </c>
      <c r="J47" s="58">
        <f>VLOOKUP($B47,[2]pivot!$AH$6:$AM$116,J$120,FALSE)</f>
        <v>0</v>
      </c>
      <c r="K47" s="58">
        <f>VLOOKUP($B47,[2]pivot!$AH$6:$AM$116,K$120,FALSE)</f>
        <v>0</v>
      </c>
      <c r="L47" s="59">
        <f>VLOOKUP($B47,[2]pivot!$AH$6:$AM$116,L$120,FALSE)</f>
        <v>0</v>
      </c>
      <c r="M47" s="23"/>
    </row>
    <row r="48" spans="1:13" ht="14.25" customHeight="1">
      <c r="A48" s="23"/>
      <c r="B48" s="254" t="s">
        <v>50</v>
      </c>
      <c r="C48" s="53">
        <f>VLOOKUP($B48,[2]pivot!$E$6:$G$116,C$120,FALSE)</f>
        <v>57</v>
      </c>
      <c r="D48" s="54">
        <f>VLOOKUP($B48,[2]pivot!$E$6:$G$116,D$120,FALSE)</f>
        <v>1.9381162869772185E-2</v>
      </c>
      <c r="E48" s="55">
        <f>VLOOKUP($B48,[2]pivot!$P$6:$S$116,E$120,FALSE)</f>
        <v>0.54385964912280704</v>
      </c>
      <c r="F48" s="56">
        <f>VLOOKUP($B48,[2]pivot!$P$6:$S$116,F$120,FALSE)</f>
        <v>0.45614035087719296</v>
      </c>
      <c r="G48" s="57">
        <f>VLOOKUP($B48,[2]pivot!$P$6:$S$116,G$120,FALSE)</f>
        <v>0</v>
      </c>
      <c r="H48" s="55">
        <f>VLOOKUP($B48,[2]pivot!$AH$6:$AM$116,H$120,FALSE)</f>
        <v>0.26315789473684209</v>
      </c>
      <c r="I48" s="58">
        <f>VLOOKUP($B48,[2]pivot!$AH$6:$AM$116,I$120,FALSE)</f>
        <v>0.7543859649122806</v>
      </c>
      <c r="J48" s="58">
        <f>VLOOKUP($B48,[2]pivot!$AH$6:$AM$116,J$120,FALSE)</f>
        <v>0.17543859649122806</v>
      </c>
      <c r="K48" s="58">
        <f>VLOOKUP($B48,[2]pivot!$AH$6:$AM$116,K$120,FALSE)</f>
        <v>1.7543859649122806E-2</v>
      </c>
      <c r="L48" s="59">
        <f>VLOOKUP($B48,[2]pivot!$AH$6:$AM$116,L$120,FALSE)</f>
        <v>5.2631578947368418E-2</v>
      </c>
      <c r="M48" s="23"/>
    </row>
    <row r="49" spans="1:13" ht="14.25" customHeight="1">
      <c r="A49" s="23"/>
      <c r="B49" s="254" t="s">
        <v>111</v>
      </c>
      <c r="C49" s="53">
        <f>VLOOKUP($B49,[2]pivot!$E$6:$G$116,C$120,FALSE)</f>
        <v>66</v>
      </c>
      <c r="D49" s="54">
        <f>VLOOKUP($B49,[2]pivot!$E$6:$G$116,D$120,FALSE)</f>
        <v>2.2441346480788847E-2</v>
      </c>
      <c r="E49" s="55">
        <f>VLOOKUP($B49,[2]pivot!$P$6:$S$116,E$120,FALSE)</f>
        <v>0.64615384615384619</v>
      </c>
      <c r="F49" s="56">
        <f>VLOOKUP($B49,[2]pivot!$P$6:$S$116,F$120,FALSE)</f>
        <v>0.33846153846153848</v>
      </c>
      <c r="G49" s="57">
        <f>VLOOKUP($B49,[2]pivot!$P$6:$S$116,G$120,FALSE)</f>
        <v>1.5384615384615385E-2</v>
      </c>
      <c r="H49" s="55">
        <f>VLOOKUP($B49,[2]pivot!$AH$6:$AM$116,H$120,FALSE)</f>
        <v>0.34848484848484851</v>
      </c>
      <c r="I49" s="58">
        <f>VLOOKUP($B49,[2]pivot!$AH$6:$AM$116,I$120,FALSE)</f>
        <v>0.87878787878787878</v>
      </c>
      <c r="J49" s="58">
        <f>VLOOKUP($B49,[2]pivot!$AH$6:$AM$116,J$120,FALSE)</f>
        <v>3.0303030303030304E-2</v>
      </c>
      <c r="K49" s="58">
        <f>VLOOKUP($B49,[2]pivot!$AH$6:$AM$116,K$120,FALSE)</f>
        <v>0</v>
      </c>
      <c r="L49" s="59">
        <f>VLOOKUP($B49,[2]pivot!$AH$6:$AM$116,L$120,FALSE)</f>
        <v>7.575757575757576E-2</v>
      </c>
      <c r="M49" s="23"/>
    </row>
    <row r="50" spans="1:13" ht="14.25" customHeight="1">
      <c r="A50" s="23"/>
      <c r="B50" s="254" t="s">
        <v>112</v>
      </c>
      <c r="C50" s="53">
        <f>VLOOKUP($B50,[2]pivot!$E$6:$G$116,C$120,FALSE)</f>
        <v>8</v>
      </c>
      <c r="D50" s="54">
        <f>VLOOKUP($B50,[2]pivot!$E$6:$G$116,D$120,FALSE)</f>
        <v>2.7201632097925877E-3</v>
      </c>
      <c r="E50" s="55">
        <f>VLOOKUP($B50,[2]pivot!$P$6:$S$116,E$120,FALSE)</f>
        <v>0.75</v>
      </c>
      <c r="F50" s="56">
        <f>VLOOKUP($B50,[2]pivot!$P$6:$S$116,F$120,FALSE)</f>
        <v>0.25</v>
      </c>
      <c r="G50" s="57">
        <f>VLOOKUP($B50,[2]pivot!$P$6:$S$116,G$120,FALSE)</f>
        <v>0</v>
      </c>
      <c r="H50" s="55">
        <f>VLOOKUP($B50,[2]pivot!$AH$6:$AM$116,H$120,FALSE)</f>
        <v>0.5</v>
      </c>
      <c r="I50" s="58">
        <f>VLOOKUP($B50,[2]pivot!$AH$6:$AM$116,I$120,FALSE)</f>
        <v>1</v>
      </c>
      <c r="J50" s="58">
        <f>VLOOKUP($B50,[2]pivot!$AH$6:$AM$116,J$120,FALSE)</f>
        <v>0</v>
      </c>
      <c r="K50" s="58">
        <f>VLOOKUP($B50,[2]pivot!$AH$6:$AM$116,K$120,FALSE)</f>
        <v>0</v>
      </c>
      <c r="L50" s="59">
        <f>VLOOKUP($B50,[2]pivot!$AH$6:$AM$116,L$120,FALSE)</f>
        <v>0</v>
      </c>
      <c r="M50" s="23"/>
    </row>
    <row r="51" spans="1:13" ht="14.25" customHeight="1">
      <c r="A51" s="23"/>
      <c r="B51" s="254" t="s">
        <v>113</v>
      </c>
      <c r="C51" s="53">
        <f>VLOOKUP($B51,[2]pivot!$E$6:$G$116,C$120,FALSE)</f>
        <v>15</v>
      </c>
      <c r="D51" s="54">
        <f>VLOOKUP($B51,[2]pivot!$E$6:$G$116,D$120,FALSE)</f>
        <v>5.1003060183611015E-3</v>
      </c>
      <c r="E51" s="55">
        <f>VLOOKUP($B51,[2]pivot!$P$6:$S$116,E$120,FALSE)</f>
        <v>0.5714285714285714</v>
      </c>
      <c r="F51" s="56">
        <f>VLOOKUP($B51,[2]pivot!$P$6:$S$116,F$120,FALSE)</f>
        <v>0.42857142857142855</v>
      </c>
      <c r="G51" s="57">
        <f>VLOOKUP($B51,[2]pivot!$P$6:$S$116,G$120,FALSE)</f>
        <v>0</v>
      </c>
      <c r="H51" s="55">
        <f>VLOOKUP($B51,[2]pivot!$AH$6:$AM$116,H$120,FALSE)</f>
        <v>0.33333333333333331</v>
      </c>
      <c r="I51" s="58">
        <f>VLOOKUP($B51,[2]pivot!$AH$6:$AM$116,I$120,FALSE)</f>
        <v>0.6</v>
      </c>
      <c r="J51" s="58">
        <f>VLOOKUP($B51,[2]pivot!$AH$6:$AM$116,J$120,FALSE)</f>
        <v>0.2</v>
      </c>
      <c r="K51" s="58">
        <f>VLOOKUP($B51,[2]pivot!$AH$6:$AM$116,K$120,FALSE)</f>
        <v>0</v>
      </c>
      <c r="L51" s="59">
        <f>VLOOKUP($B51,[2]pivot!$AH$6:$AM$116,L$120,FALSE)</f>
        <v>0.13333333333333333</v>
      </c>
      <c r="M51" s="23"/>
    </row>
    <row r="52" spans="1:13" ht="14.25" customHeight="1">
      <c r="A52" s="23"/>
      <c r="B52" s="254" t="s">
        <v>114</v>
      </c>
      <c r="C52" s="53">
        <f>VLOOKUP($B52,[2]pivot!$E$6:$G$116,C$120,FALSE)</f>
        <v>11</v>
      </c>
      <c r="D52" s="54">
        <f>VLOOKUP($B52,[2]pivot!$E$6:$G$116,D$120,FALSE)</f>
        <v>3.7402244134648079E-3</v>
      </c>
      <c r="E52" s="55">
        <f>VLOOKUP($B52,[2]pivot!$P$6:$S$116,E$120,FALSE)</f>
        <v>0.72727272727272729</v>
      </c>
      <c r="F52" s="56">
        <f>VLOOKUP($B52,[2]pivot!$P$6:$S$116,F$120,FALSE)</f>
        <v>0.27272727272727271</v>
      </c>
      <c r="G52" s="57">
        <f>VLOOKUP($B52,[2]pivot!$P$6:$S$116,G$120,FALSE)</f>
        <v>0</v>
      </c>
      <c r="H52" s="55">
        <f>VLOOKUP($B52,[2]pivot!$AH$6:$AM$116,H$120,FALSE)</f>
        <v>0.36363636363636365</v>
      </c>
      <c r="I52" s="58">
        <f>VLOOKUP($B52,[2]pivot!$AH$6:$AM$116,I$120,FALSE)</f>
        <v>0.81818181818181812</v>
      </c>
      <c r="J52" s="58">
        <f>VLOOKUP($B52,[2]pivot!$AH$6:$AM$116,J$120,FALSE)</f>
        <v>0.18181818181818182</v>
      </c>
      <c r="K52" s="58">
        <f>VLOOKUP($B52,[2]pivot!$AH$6:$AM$116,K$120,FALSE)</f>
        <v>0</v>
      </c>
      <c r="L52" s="59">
        <f>VLOOKUP($B52,[2]pivot!$AH$6:$AM$116,L$120,FALSE)</f>
        <v>0</v>
      </c>
      <c r="M52" s="23"/>
    </row>
    <row r="53" spans="1:13" ht="14.25" customHeight="1">
      <c r="A53" s="23"/>
      <c r="B53" s="254" t="s">
        <v>115</v>
      </c>
      <c r="C53" s="53">
        <f>VLOOKUP($B53,[2]pivot!$E$6:$G$116,C$120,FALSE)</f>
        <v>23</v>
      </c>
      <c r="D53" s="54">
        <f>VLOOKUP($B53,[2]pivot!$E$6:$G$116,D$120,FALSE)</f>
        <v>7.8204692281536887E-3</v>
      </c>
      <c r="E53" s="55">
        <f>VLOOKUP($B53,[2]pivot!$P$6:$S$116,E$120,FALSE)</f>
        <v>0.43478260869565216</v>
      </c>
      <c r="F53" s="56">
        <f>VLOOKUP($B53,[2]pivot!$P$6:$S$116,F$120,FALSE)</f>
        <v>0.56521739130434778</v>
      </c>
      <c r="G53" s="57">
        <f>VLOOKUP($B53,[2]pivot!$P$6:$S$116,G$120,FALSE)</f>
        <v>0</v>
      </c>
      <c r="H53" s="55">
        <f>VLOOKUP($B53,[2]pivot!$AH$6:$AM$116,H$120,FALSE)</f>
        <v>0.30434782608695654</v>
      </c>
      <c r="I53" s="58">
        <f>VLOOKUP($B53,[2]pivot!$AH$6:$AM$116,I$120,FALSE)</f>
        <v>0.65217391304347827</v>
      </c>
      <c r="J53" s="58">
        <f>VLOOKUP($B53,[2]pivot!$AH$6:$AM$116,J$120,FALSE)</f>
        <v>8.6956521739130432E-2</v>
      </c>
      <c r="K53" s="58">
        <f>VLOOKUP($B53,[2]pivot!$AH$6:$AM$116,K$120,FALSE)</f>
        <v>4.3478260869565216E-2</v>
      </c>
      <c r="L53" s="59">
        <f>VLOOKUP($B53,[2]pivot!$AH$6:$AM$116,L$120,FALSE)</f>
        <v>0.21739130434782608</v>
      </c>
      <c r="M53" s="23"/>
    </row>
    <row r="54" spans="1:13" ht="14.25" customHeight="1">
      <c r="A54" s="23"/>
      <c r="B54" s="254" t="s">
        <v>116</v>
      </c>
      <c r="C54" s="53">
        <f>VLOOKUP($B54,[2]pivot!$E$6:$G$116,C$120,FALSE)</f>
        <v>50</v>
      </c>
      <c r="D54" s="54">
        <f>VLOOKUP($B54,[2]pivot!$E$6:$G$116,D$120,FALSE)</f>
        <v>1.7001020061203673E-2</v>
      </c>
      <c r="E54" s="55">
        <f>VLOOKUP($B54,[2]pivot!$P$6:$S$116,E$120,FALSE)</f>
        <v>0.375</v>
      </c>
      <c r="F54" s="56">
        <f>VLOOKUP($B54,[2]pivot!$P$6:$S$116,F$120,FALSE)</f>
        <v>0.625</v>
      </c>
      <c r="G54" s="57">
        <f>VLOOKUP($B54,[2]pivot!$P$6:$S$116,G$120,FALSE)</f>
        <v>0</v>
      </c>
      <c r="H54" s="55">
        <f>VLOOKUP($B54,[2]pivot!$AH$6:$AM$116,H$120,FALSE)</f>
        <v>0.36</v>
      </c>
      <c r="I54" s="58">
        <f>VLOOKUP($B54,[2]pivot!$AH$6:$AM$116,I$120,FALSE)</f>
        <v>0.66</v>
      </c>
      <c r="J54" s="58">
        <f>VLOOKUP($B54,[2]pivot!$AH$6:$AM$116,J$120,FALSE)</f>
        <v>0.08</v>
      </c>
      <c r="K54" s="58">
        <f>VLOOKUP($B54,[2]pivot!$AH$6:$AM$116,K$120,FALSE)</f>
        <v>0.04</v>
      </c>
      <c r="L54" s="59">
        <f>VLOOKUP($B54,[2]pivot!$AH$6:$AM$116,L$120,FALSE)</f>
        <v>0.2</v>
      </c>
      <c r="M54" s="23"/>
    </row>
    <row r="55" spans="1:13" ht="14.25" customHeight="1">
      <c r="A55" s="23"/>
      <c r="B55" s="254" t="s">
        <v>117</v>
      </c>
      <c r="C55" s="53">
        <f>VLOOKUP($B55,[2]pivot!$E$6:$G$116,C$120,FALSE)</f>
        <v>9</v>
      </c>
      <c r="D55" s="54">
        <f>VLOOKUP($B55,[2]pivot!$E$6:$G$116,D$120,FALSE)</f>
        <v>3.0601836110166611E-3</v>
      </c>
      <c r="E55" s="55">
        <f>VLOOKUP($B55,[2]pivot!$P$6:$S$116,E$120,FALSE)</f>
        <v>0.1111111111111111</v>
      </c>
      <c r="F55" s="56">
        <f>VLOOKUP($B55,[2]pivot!$P$6:$S$116,F$120,FALSE)</f>
        <v>0.88888888888888884</v>
      </c>
      <c r="G55" s="57">
        <f>VLOOKUP($B55,[2]pivot!$P$6:$S$116,G$120,FALSE)</f>
        <v>0</v>
      </c>
      <c r="H55" s="55">
        <f>VLOOKUP($B55,[2]pivot!$AH$6:$AM$116,H$120,FALSE)</f>
        <v>0.55555555555555558</v>
      </c>
      <c r="I55" s="58">
        <f>VLOOKUP($B55,[2]pivot!$AH$6:$AM$116,I$120,FALSE)</f>
        <v>0.7777777777777779</v>
      </c>
      <c r="J55" s="58">
        <f>VLOOKUP($B55,[2]pivot!$AH$6:$AM$116,J$120,FALSE)</f>
        <v>0.1111111111111111</v>
      </c>
      <c r="K55" s="58">
        <f>VLOOKUP($B55,[2]pivot!$AH$6:$AM$116,K$120,FALSE)</f>
        <v>0</v>
      </c>
      <c r="L55" s="59">
        <f>VLOOKUP($B55,[2]pivot!$AH$6:$AM$116,L$120,FALSE)</f>
        <v>0</v>
      </c>
      <c r="M55" s="23"/>
    </row>
    <row r="56" spans="1:13" ht="14.25" customHeight="1">
      <c r="A56" s="23"/>
      <c r="B56" s="254" t="s">
        <v>118</v>
      </c>
      <c r="C56" s="53">
        <f>VLOOKUP($B56,[2]pivot!$E$6:$G$116,C$120,FALSE)</f>
        <v>41</v>
      </c>
      <c r="D56" s="54">
        <f>VLOOKUP($B56,[2]pivot!$E$6:$G$116,D$120,FALSE)</f>
        <v>1.3940836450187011E-2</v>
      </c>
      <c r="E56" s="55">
        <f>VLOOKUP($B56,[2]pivot!$P$6:$S$116,E$120,FALSE)</f>
        <v>0.26829268292682928</v>
      </c>
      <c r="F56" s="56">
        <f>VLOOKUP($B56,[2]pivot!$P$6:$S$116,F$120,FALSE)</f>
        <v>0.70731707317073167</v>
      </c>
      <c r="G56" s="57">
        <f>VLOOKUP($B56,[2]pivot!$P$6:$S$116,G$120,FALSE)</f>
        <v>2.4390243902439025E-2</v>
      </c>
      <c r="H56" s="55">
        <f>VLOOKUP($B56,[2]pivot!$AH$6:$AM$116,H$120,FALSE)</f>
        <v>0.1951219512195122</v>
      </c>
      <c r="I56" s="58">
        <f>VLOOKUP($B56,[2]pivot!$AH$6:$AM$116,I$120,FALSE)</f>
        <v>0.51219512195121952</v>
      </c>
      <c r="J56" s="58">
        <f>VLOOKUP($B56,[2]pivot!$AH$6:$AM$116,J$120,FALSE)</f>
        <v>4.878048780487805E-2</v>
      </c>
      <c r="K56" s="58">
        <f>VLOOKUP($B56,[2]pivot!$AH$6:$AM$116,K$120,FALSE)</f>
        <v>0</v>
      </c>
      <c r="L56" s="59">
        <f>VLOOKUP($B56,[2]pivot!$AH$6:$AM$116,L$120,FALSE)</f>
        <v>0.3902439024390244</v>
      </c>
      <c r="M56" s="23"/>
    </row>
    <row r="57" spans="1:13" ht="14.25" customHeight="1">
      <c r="A57" s="23"/>
      <c r="B57" s="254" t="s">
        <v>120</v>
      </c>
      <c r="C57" s="53">
        <f>VLOOKUP($B57,[2]pivot!$E$6:$G$116,C$120,FALSE)</f>
        <v>98</v>
      </c>
      <c r="D57" s="54">
        <f>VLOOKUP($B57,[2]pivot!$E$6:$G$116,D$120,FALSE)</f>
        <v>3.3321999319959196E-2</v>
      </c>
      <c r="E57" s="55">
        <f>VLOOKUP($B57,[2]pivot!$P$6:$S$116,E$120,FALSE)</f>
        <v>0.21875</v>
      </c>
      <c r="F57" s="56">
        <f>VLOOKUP($B57,[2]pivot!$P$6:$S$116,F$120,FALSE)</f>
        <v>0.78125</v>
      </c>
      <c r="G57" s="57">
        <f>VLOOKUP($B57,[2]pivot!$P$6:$S$116,G$120,FALSE)</f>
        <v>0</v>
      </c>
      <c r="H57" s="55">
        <f>VLOOKUP($B57,[2]pivot!$AH$6:$AM$116,H$120,FALSE)</f>
        <v>0.40816326530612246</v>
      </c>
      <c r="I57" s="58">
        <f>VLOOKUP($B57,[2]pivot!$AH$6:$AM$116,I$120,FALSE)</f>
        <v>0.69387755102040816</v>
      </c>
      <c r="J57" s="58">
        <f>VLOOKUP($B57,[2]pivot!$AH$6:$AM$116,J$120,FALSE)</f>
        <v>5.1020408163265307E-2</v>
      </c>
      <c r="K57" s="58">
        <f>VLOOKUP($B57,[2]pivot!$AH$6:$AM$116,K$120,FALSE)</f>
        <v>1.020408163265306E-2</v>
      </c>
      <c r="L57" s="59">
        <f>VLOOKUP($B57,[2]pivot!$AH$6:$AM$116,L$120,FALSE)</f>
        <v>0.21428571428571427</v>
      </c>
      <c r="M57" s="23"/>
    </row>
    <row r="58" spans="1:13" ht="14.25" customHeight="1">
      <c r="A58" s="23"/>
      <c r="B58" s="254" t="s">
        <v>121</v>
      </c>
      <c r="C58" s="53">
        <f>VLOOKUP($B58,[2]pivot!$E$6:$G$116,C$120,FALSE)</f>
        <v>32</v>
      </c>
      <c r="D58" s="54">
        <f>VLOOKUP($B58,[2]pivot!$E$6:$G$116,D$120,FALSE)</f>
        <v>1.0880652839170351E-2</v>
      </c>
      <c r="E58" s="55">
        <f>VLOOKUP($B58,[2]pivot!$P$6:$S$116,E$120,FALSE)</f>
        <v>0.33333333333333331</v>
      </c>
      <c r="F58" s="56">
        <f>VLOOKUP($B58,[2]pivot!$P$6:$S$116,F$120,FALSE)</f>
        <v>0.66666666666666663</v>
      </c>
      <c r="G58" s="57">
        <f>VLOOKUP($B58,[2]pivot!$P$6:$S$116,G$120,FALSE)</f>
        <v>0</v>
      </c>
      <c r="H58" s="55">
        <f>VLOOKUP($B58,[2]pivot!$AH$6:$AM$116,H$120,FALSE)</f>
        <v>0.34375</v>
      </c>
      <c r="I58" s="58">
        <f>VLOOKUP($B58,[2]pivot!$AH$6:$AM$116,I$120,FALSE)</f>
        <v>0.875</v>
      </c>
      <c r="J58" s="58">
        <f>VLOOKUP($B58,[2]pivot!$AH$6:$AM$116,J$120,FALSE)</f>
        <v>6.25E-2</v>
      </c>
      <c r="K58" s="58">
        <f>VLOOKUP($B58,[2]pivot!$AH$6:$AM$116,K$120,FALSE)</f>
        <v>0</v>
      </c>
      <c r="L58" s="59">
        <f>VLOOKUP($B58,[2]pivot!$AH$6:$AM$116,L$120,FALSE)</f>
        <v>3.125E-2</v>
      </c>
      <c r="M58" s="23"/>
    </row>
    <row r="59" spans="1:13" ht="14.25" customHeight="1">
      <c r="A59" s="23"/>
      <c r="B59" s="254" t="s">
        <v>122</v>
      </c>
      <c r="C59" s="53">
        <f>VLOOKUP($B59,[2]pivot!$E$6:$G$116,C$120,FALSE)</f>
        <v>43</v>
      </c>
      <c r="D59" s="54">
        <f>VLOOKUP($B59,[2]pivot!$E$6:$G$116,D$120,FALSE)</f>
        <v>1.4620877252635158E-2</v>
      </c>
      <c r="E59" s="55">
        <f>VLOOKUP($B59,[2]pivot!$P$6:$S$116,E$120,FALSE)</f>
        <v>0.32558139534883723</v>
      </c>
      <c r="F59" s="56">
        <f>VLOOKUP($B59,[2]pivot!$P$6:$S$116,F$120,FALSE)</f>
        <v>0.67441860465116277</v>
      </c>
      <c r="G59" s="57">
        <f>VLOOKUP($B59,[2]pivot!$P$6:$S$116,G$120,FALSE)</f>
        <v>0</v>
      </c>
      <c r="H59" s="55">
        <f>VLOOKUP($B59,[2]pivot!$AH$6:$AM$116,H$120,FALSE)</f>
        <v>0.27906976744186046</v>
      </c>
      <c r="I59" s="58">
        <f>VLOOKUP($B59,[2]pivot!$AH$6:$AM$116,I$120,FALSE)</f>
        <v>0.37209302325581395</v>
      </c>
      <c r="J59" s="58">
        <f>VLOOKUP($B59,[2]pivot!$AH$6:$AM$116,J$120,FALSE)</f>
        <v>2.3255813953488372E-2</v>
      </c>
      <c r="K59" s="58">
        <f>VLOOKUP($B59,[2]pivot!$AH$6:$AM$116,K$120,FALSE)</f>
        <v>2.3255813953488372E-2</v>
      </c>
      <c r="L59" s="59">
        <f>VLOOKUP($B59,[2]pivot!$AH$6:$AM$116,L$120,FALSE)</f>
        <v>0.48837209302325579</v>
      </c>
      <c r="M59" s="23"/>
    </row>
    <row r="60" spans="1:13" ht="14.25" customHeight="1">
      <c r="A60" s="23"/>
      <c r="B60" s="254" t="s">
        <v>126</v>
      </c>
      <c r="C60" s="53">
        <f>VLOOKUP($B60,[2]pivot!$E$6:$G$116,C$120,FALSE)</f>
        <v>35</v>
      </c>
      <c r="D60" s="54">
        <f>VLOOKUP($B60,[2]pivot!$E$6:$G$116,D$120,FALSE)</f>
        <v>1.1900714042842571E-2</v>
      </c>
      <c r="E60" s="55">
        <f>VLOOKUP($B60,[2]pivot!$P$6:$S$116,E$120,FALSE)</f>
        <v>0.20588235294117646</v>
      </c>
      <c r="F60" s="56">
        <f>VLOOKUP($B60,[2]pivot!$P$6:$S$116,F$120,FALSE)</f>
        <v>0.73529411764705888</v>
      </c>
      <c r="G60" s="57">
        <f>VLOOKUP($B60,[2]pivot!$P$6:$S$116,G$120,FALSE)</f>
        <v>5.8823529411764705E-2</v>
      </c>
      <c r="H60" s="55">
        <f>VLOOKUP($B60,[2]pivot!$AH$6:$AM$116,H$120,FALSE)</f>
        <v>0.45714285714285713</v>
      </c>
      <c r="I60" s="58">
        <f>VLOOKUP($B60,[2]pivot!$AH$6:$AM$116,I$120,FALSE)</f>
        <v>0.74285714285714288</v>
      </c>
      <c r="J60" s="58">
        <f>VLOOKUP($B60,[2]pivot!$AH$6:$AM$116,J$120,FALSE)</f>
        <v>2.8571428571428571E-2</v>
      </c>
      <c r="K60" s="58">
        <f>VLOOKUP($B60,[2]pivot!$AH$6:$AM$116,K$120,FALSE)</f>
        <v>2.8571428571428571E-2</v>
      </c>
      <c r="L60" s="59">
        <f>VLOOKUP($B60,[2]pivot!$AH$6:$AM$116,L$120,FALSE)</f>
        <v>0.14285714285714285</v>
      </c>
      <c r="M60" s="23"/>
    </row>
    <row r="61" spans="1:13" ht="14.25" customHeight="1">
      <c r="A61" s="23"/>
      <c r="B61" s="254" t="s">
        <v>127</v>
      </c>
      <c r="C61" s="53">
        <f>VLOOKUP($B61,[2]pivot!$E$6:$G$116,C$120,FALSE)</f>
        <v>3</v>
      </c>
      <c r="D61" s="54">
        <f>VLOOKUP($B61,[2]pivot!$E$6:$G$116,D$120,FALSE)</f>
        <v>1.0200612036722204E-3</v>
      </c>
      <c r="E61" s="55">
        <f>VLOOKUP($B61,[2]pivot!$P$6:$S$116,E$120,FALSE)</f>
        <v>0.33333333333333331</v>
      </c>
      <c r="F61" s="56">
        <f>VLOOKUP($B61,[2]pivot!$P$6:$S$116,F$120,FALSE)</f>
        <v>0.66666666666666663</v>
      </c>
      <c r="G61" s="57">
        <f>VLOOKUP($B61,[2]pivot!$P$6:$S$116,G$120,FALSE)</f>
        <v>0</v>
      </c>
      <c r="H61" s="55">
        <f>VLOOKUP($B61,[2]pivot!$AH$6:$AM$116,H$120,FALSE)</f>
        <v>0</v>
      </c>
      <c r="I61" s="58">
        <f>VLOOKUP($B61,[2]pivot!$AH$6:$AM$116,I$120,FALSE)</f>
        <v>0.66666666666666663</v>
      </c>
      <c r="J61" s="58">
        <f>VLOOKUP($B61,[2]pivot!$AH$6:$AM$116,J$120,FALSE)</f>
        <v>0.33333333333333331</v>
      </c>
      <c r="K61" s="58">
        <f>VLOOKUP($B61,[2]pivot!$AH$6:$AM$116,K$120,FALSE)</f>
        <v>0</v>
      </c>
      <c r="L61" s="59">
        <f>VLOOKUP($B61,[2]pivot!$AH$6:$AM$116,L$120,FALSE)</f>
        <v>0</v>
      </c>
      <c r="M61" s="23"/>
    </row>
    <row r="62" spans="1:13" ht="14.25" customHeight="1">
      <c r="A62" s="23"/>
      <c r="B62" s="254" t="s">
        <v>124</v>
      </c>
      <c r="C62" s="53">
        <f>VLOOKUP($B62,[2]pivot!$E$6:$G$116,C$120,FALSE)</f>
        <v>10</v>
      </c>
      <c r="D62" s="54">
        <f>VLOOKUP($B62,[2]pivot!$E$6:$G$116,D$120,FALSE)</f>
        <v>3.4002040122407345E-3</v>
      </c>
      <c r="E62" s="55">
        <f>VLOOKUP($B62,[2]pivot!$P$6:$S$116,E$120,FALSE)</f>
        <v>0.5</v>
      </c>
      <c r="F62" s="56">
        <f>VLOOKUP($B62,[2]pivot!$P$6:$S$116,F$120,FALSE)</f>
        <v>0.5</v>
      </c>
      <c r="G62" s="57">
        <f>VLOOKUP($B62,[2]pivot!$P$6:$S$116,G$120,FALSE)</f>
        <v>0</v>
      </c>
      <c r="H62" s="55">
        <f>VLOOKUP($B62,[2]pivot!$AH$6:$AM$116,H$120,FALSE)</f>
        <v>0.4</v>
      </c>
      <c r="I62" s="58">
        <f>VLOOKUP($B62,[2]pivot!$AH$6:$AM$116,I$120,FALSE)</f>
        <v>0.6</v>
      </c>
      <c r="J62" s="58">
        <f>VLOOKUP($B62,[2]pivot!$AH$6:$AM$116,J$120,FALSE)</f>
        <v>0.1</v>
      </c>
      <c r="K62" s="58">
        <f>VLOOKUP($B62,[2]pivot!$AH$6:$AM$116,K$120,FALSE)</f>
        <v>0</v>
      </c>
      <c r="L62" s="59">
        <f>VLOOKUP($B62,[2]pivot!$AH$6:$AM$116,L$120,FALSE)</f>
        <v>0.2</v>
      </c>
      <c r="M62" s="23"/>
    </row>
    <row r="63" spans="1:13" ht="14.25" customHeight="1">
      <c r="A63" s="23"/>
      <c r="B63" s="255" t="s">
        <v>125</v>
      </c>
      <c r="C63" s="60">
        <f>VLOOKUP($B63,[2]pivot!$E$6:$G$116,C$120,FALSE)</f>
        <v>9</v>
      </c>
      <c r="D63" s="61">
        <f>VLOOKUP($B63,[2]pivot!$E$6:$G$116,D$120,FALSE)</f>
        <v>3.0601836110166611E-3</v>
      </c>
      <c r="E63" s="62">
        <f>VLOOKUP($B63,[2]pivot!$P$6:$S$116,E$120,FALSE)</f>
        <v>0.44444444444444442</v>
      </c>
      <c r="F63" s="63">
        <f>VLOOKUP($B63,[2]pivot!$P$6:$S$116,F$120,FALSE)</f>
        <v>0.55555555555555558</v>
      </c>
      <c r="G63" s="64">
        <f>VLOOKUP($B63,[2]pivot!$P$6:$S$116,G$120,FALSE)</f>
        <v>0</v>
      </c>
      <c r="H63" s="62">
        <f>VLOOKUP($B63,[2]pivot!$AH$6:$AM$116,H$120,FALSE)</f>
        <v>0.44444444444444442</v>
      </c>
      <c r="I63" s="65">
        <f>VLOOKUP($B63,[2]pivot!$AH$6:$AM$116,I$120,FALSE)</f>
        <v>0.88888888888888884</v>
      </c>
      <c r="J63" s="65">
        <f>VLOOKUP($B63,[2]pivot!$AH$6:$AM$116,J$120,FALSE)</f>
        <v>0.1111111111111111</v>
      </c>
      <c r="K63" s="65">
        <f>VLOOKUP($B63,[2]pivot!$AH$6:$AM$116,K$120,FALSE)</f>
        <v>0</v>
      </c>
      <c r="L63" s="66">
        <f>VLOOKUP($B63,[2]pivot!$AH$6:$AM$116,L$120,FALSE)</f>
        <v>0</v>
      </c>
      <c r="M63" s="23"/>
    </row>
    <row r="64" spans="1:13" ht="14.25" customHeight="1">
      <c r="A64" s="23"/>
      <c r="B64" s="44" t="s">
        <v>60</v>
      </c>
      <c r="C64" s="45">
        <f>VLOOKUP($B64,[2]pivot!$E$6:$G$79,C$120,FALSE)</f>
        <v>145</v>
      </c>
      <c r="D64" s="46">
        <f>VLOOKUP($B64,[2]pivot!$E$6:$G$79,D$120,FALSE)</f>
        <v>4.9302958177490648E-2</v>
      </c>
      <c r="E64" s="50">
        <f>VLOOKUP($B64,[2]pivot!$P$6:$S$79,E$120,FALSE)</f>
        <v>0.40277777777777779</v>
      </c>
      <c r="F64" s="67">
        <f>VLOOKUP($B64,[2]pivot!$P$6:$S$79,F$120,FALSE)</f>
        <v>0.58333333333333337</v>
      </c>
      <c r="G64" s="49">
        <f>VLOOKUP($B64,[2]pivot!$P$6:$S$79,G$120,FALSE)</f>
        <v>1.3888888888888888E-2</v>
      </c>
      <c r="H64" s="50">
        <f>VLOOKUP($B64,[2]pivot!$AH$6:$AM$79,H$120,FALSE)</f>
        <v>0.43448275862068964</v>
      </c>
      <c r="I64" s="51">
        <f>VLOOKUP($B64,[2]pivot!$AH$6:$AM$79,I$120,FALSE)</f>
        <v>0.85517241379310338</v>
      </c>
      <c r="J64" s="51">
        <f>VLOOKUP($B64,[2]pivot!$AH$6:$AM$79,J$120,FALSE)</f>
        <v>8.9655172413793102E-2</v>
      </c>
      <c r="K64" s="51">
        <f>VLOOKUP($B64,[2]pivot!$AH$6:$AM$79,K$120,FALSE)</f>
        <v>2.7586206896551724E-2</v>
      </c>
      <c r="L64" s="52">
        <f>VLOOKUP($B64,[2]pivot!$AH$6:$AM$79,L$120,FALSE)</f>
        <v>1.3793103448275862E-2</v>
      </c>
      <c r="M64" s="23"/>
    </row>
    <row r="65" spans="1:15" ht="14.25" customHeight="1">
      <c r="A65" s="23"/>
      <c r="B65" s="254" t="s">
        <v>61</v>
      </c>
      <c r="C65" s="53">
        <f>VLOOKUP($B65,[2]pivot!$E$6:$G$116,C$120,FALSE)</f>
        <v>19</v>
      </c>
      <c r="D65" s="54">
        <f>VLOOKUP($B65,[2]pivot!$E$6:$G$116,D$120,FALSE)</f>
        <v>6.4603876232573951E-3</v>
      </c>
      <c r="E65" s="55">
        <f>VLOOKUP($B65,[2]pivot!$P$6:$S$116,E$120,FALSE)</f>
        <v>0.42105263157894735</v>
      </c>
      <c r="F65" s="56">
        <f>VLOOKUP($B65,[2]pivot!$P$6:$S$116,F$120,FALSE)</f>
        <v>0.57894736842105265</v>
      </c>
      <c r="G65" s="57">
        <f>VLOOKUP($B65,[2]pivot!$P$6:$S$116,G$120,FALSE)</f>
        <v>0</v>
      </c>
      <c r="H65" s="55">
        <f>VLOOKUP($B65,[2]pivot!$AH$6:$AM$116,H$120,FALSE)</f>
        <v>0.36842105263157893</v>
      </c>
      <c r="I65" s="58">
        <f>VLOOKUP($B65,[2]pivot!$AH$6:$AM$116,I$120,FALSE)</f>
        <v>0.68421052631578949</v>
      </c>
      <c r="J65" s="58">
        <f>VLOOKUP($B65,[2]pivot!$AH$6:$AM$116,J$120,FALSE)</f>
        <v>0.21052631578947367</v>
      </c>
      <c r="K65" s="58">
        <f>VLOOKUP($B65,[2]pivot!$AH$6:$AM$116,K$120,FALSE)</f>
        <v>5.2631578947368418E-2</v>
      </c>
      <c r="L65" s="59">
        <f>VLOOKUP($B65,[2]pivot!$AH$6:$AM$116,L$120,FALSE)</f>
        <v>0</v>
      </c>
      <c r="M65" s="23"/>
    </row>
    <row r="66" spans="1:15" ht="14.25" customHeight="1">
      <c r="A66" s="23"/>
      <c r="B66" s="254" t="s">
        <v>128</v>
      </c>
      <c r="C66" s="53">
        <f>VLOOKUP($B66,[2]pivot!$E$6:$G$116,C$120,FALSE)</f>
        <v>22</v>
      </c>
      <c r="D66" s="54">
        <f>VLOOKUP($B66,[2]pivot!$E$6:$G$116,D$120,FALSE)</f>
        <v>7.4804488269296157E-3</v>
      </c>
      <c r="E66" s="55">
        <f>VLOOKUP($B66,[2]pivot!$P$6:$S$116,E$120,FALSE)</f>
        <v>0.54545454545454541</v>
      </c>
      <c r="F66" s="56">
        <f>VLOOKUP($B66,[2]pivot!$P$6:$S$116,F$120,FALSE)</f>
        <v>0.45454545454545453</v>
      </c>
      <c r="G66" s="57">
        <f>VLOOKUP($B66,[2]pivot!$P$6:$S$116,G$120,FALSE)</f>
        <v>0</v>
      </c>
      <c r="H66" s="55">
        <f>VLOOKUP($B66,[2]pivot!$AH$6:$AM$116,H$120,FALSE)</f>
        <v>0.36363636363636365</v>
      </c>
      <c r="I66" s="58">
        <f>VLOOKUP($B66,[2]pivot!$AH$6:$AM$116,I$120,FALSE)</f>
        <v>0.72727272727272729</v>
      </c>
      <c r="J66" s="58">
        <f>VLOOKUP($B66,[2]pivot!$AH$6:$AM$116,J$120,FALSE)</f>
        <v>0.13636363636363635</v>
      </c>
      <c r="K66" s="58">
        <f>VLOOKUP($B66,[2]pivot!$AH$6:$AM$116,K$120,FALSE)</f>
        <v>9.0909090909090912E-2</v>
      </c>
      <c r="L66" s="59">
        <f>VLOOKUP($B66,[2]pivot!$AH$6:$AM$116,L$120,FALSE)</f>
        <v>0</v>
      </c>
      <c r="M66" s="23"/>
    </row>
    <row r="67" spans="1:15" ht="14.25" customHeight="1">
      <c r="A67" s="23"/>
      <c r="B67" s="254" t="s">
        <v>63</v>
      </c>
      <c r="C67" s="53">
        <f>VLOOKUP($B67,[2]pivot!$E$6:$G$116,C$120,FALSE)</f>
        <v>65</v>
      </c>
      <c r="D67" s="54">
        <f>VLOOKUP($B67,[2]pivot!$E$6:$G$116,D$120,FALSE)</f>
        <v>2.2101326079564772E-2</v>
      </c>
      <c r="E67" s="55">
        <f>VLOOKUP($B67,[2]pivot!$P$6:$S$116,E$120,FALSE)</f>
        <v>0.23076923076923078</v>
      </c>
      <c r="F67" s="56">
        <f>VLOOKUP($B67,[2]pivot!$P$6:$S$116,F$120,FALSE)</f>
        <v>0.75384615384615383</v>
      </c>
      <c r="G67" s="57">
        <f>VLOOKUP($B67,[2]pivot!$P$6:$S$116,G$120,FALSE)</f>
        <v>1.5384615384615385E-2</v>
      </c>
      <c r="H67" s="55">
        <f>VLOOKUP($B67,[2]pivot!$AH$6:$AM$116,H$120,FALSE)</f>
        <v>0.43076923076923079</v>
      </c>
      <c r="I67" s="58">
        <f>VLOOKUP($B67,[2]pivot!$AH$6:$AM$116,I$120,FALSE)</f>
        <v>0.9076923076923078</v>
      </c>
      <c r="J67" s="58">
        <f>VLOOKUP($B67,[2]pivot!$AH$6:$AM$116,J$120,FALSE)</f>
        <v>6.1538461538461542E-2</v>
      </c>
      <c r="K67" s="58">
        <f>VLOOKUP($B67,[2]pivot!$AH$6:$AM$116,K$120,FALSE)</f>
        <v>0</v>
      </c>
      <c r="L67" s="59">
        <f>VLOOKUP($B67,[2]pivot!$AH$6:$AM$116,L$120,FALSE)</f>
        <v>3.0769230769230771E-2</v>
      </c>
      <c r="M67" s="23"/>
    </row>
    <row r="68" spans="1:15" ht="14.25" customHeight="1">
      <c r="A68" s="23"/>
      <c r="B68" s="255" t="s">
        <v>64</v>
      </c>
      <c r="C68" s="60">
        <f>VLOOKUP($B68,[2]pivot!$E$6:$G$116,C$120,FALSE)</f>
        <v>39</v>
      </c>
      <c r="D68" s="61">
        <f>VLOOKUP($B68,[2]pivot!$E$6:$G$116,D$120,FALSE)</f>
        <v>1.3260795647738865E-2</v>
      </c>
      <c r="E68" s="62">
        <f>VLOOKUP($B68,[2]pivot!$P$6:$S$116,E$120,FALSE)</f>
        <v>0.60526315789473684</v>
      </c>
      <c r="F68" s="63">
        <f>VLOOKUP($B68,[2]pivot!$P$6:$S$116,F$120,FALSE)</f>
        <v>0.36842105263157893</v>
      </c>
      <c r="G68" s="64">
        <f>VLOOKUP($B68,[2]pivot!$P$6:$S$116,G$120,FALSE)</f>
        <v>2.6315789473684209E-2</v>
      </c>
      <c r="H68" s="62">
        <f>VLOOKUP($B68,[2]pivot!$AH$6:$AM$116,H$120,FALSE)</f>
        <v>0.51282051282051277</v>
      </c>
      <c r="I68" s="65">
        <f>VLOOKUP($B68,[2]pivot!$AH$6:$AM$116,I$120,FALSE)</f>
        <v>0.92307692307692291</v>
      </c>
      <c r="J68" s="65">
        <f>VLOOKUP($B68,[2]pivot!$AH$6:$AM$116,J$120,FALSE)</f>
        <v>5.128205128205128E-2</v>
      </c>
      <c r="K68" s="65">
        <f>VLOOKUP($B68,[2]pivot!$AH$6:$AM$116,K$120,FALSE)</f>
        <v>2.564102564102564E-2</v>
      </c>
      <c r="L68" s="66">
        <f>VLOOKUP($B68,[2]pivot!$AH$6:$AM$116,L$120,FALSE)</f>
        <v>0</v>
      </c>
      <c r="M68" s="23"/>
    </row>
    <row r="69" spans="1:15" ht="14.25" customHeight="1">
      <c r="A69" s="23"/>
      <c r="B69" s="44" t="s">
        <v>65</v>
      </c>
      <c r="C69" s="45">
        <f>VLOOKUP($B69,[2]pivot!$E$6:$G$79,C$120,FALSE)</f>
        <v>206</v>
      </c>
      <c r="D69" s="46">
        <f>VLOOKUP($B69,[2]pivot!$E$6:$G$79,D$120,FALSE)</f>
        <v>7.0044202652159132E-2</v>
      </c>
      <c r="E69" s="50">
        <f>VLOOKUP($B69,[2]pivot!$P$6:$S$79,E$120,FALSE)</f>
        <v>0.52195121951219514</v>
      </c>
      <c r="F69" s="67">
        <f>VLOOKUP($B69,[2]pivot!$P$6:$S$79,F$120,FALSE)</f>
        <v>0.45365853658536587</v>
      </c>
      <c r="G69" s="49">
        <f>VLOOKUP($B69,[2]pivot!$P$6:$S$79,G$120,FALSE)</f>
        <v>2.4390243902439025E-2</v>
      </c>
      <c r="H69" s="50">
        <f>VLOOKUP($B69,[2]pivot!$AH$6:$AM$79,H$120,FALSE)</f>
        <v>0.38834951456310679</v>
      </c>
      <c r="I69" s="51">
        <f>VLOOKUP($B69,[2]pivot!$AH$6:$AM$79,I$120,FALSE)</f>
        <v>0.63592233009708732</v>
      </c>
      <c r="J69" s="51">
        <f>VLOOKUP($B69,[2]pivot!$AH$6:$AM$79,J$120,FALSE)</f>
        <v>9.7087378640776698E-2</v>
      </c>
      <c r="K69" s="51">
        <f>VLOOKUP($B69,[2]pivot!$AH$6:$AM$79,K$120,FALSE)</f>
        <v>5.8252427184466021E-2</v>
      </c>
      <c r="L69" s="52">
        <f>VLOOKUP($B69,[2]pivot!$AH$6:$AM$79,L$120,FALSE)</f>
        <v>0.1650485436893204</v>
      </c>
      <c r="M69" s="23"/>
    </row>
    <row r="70" spans="1:15" ht="14.25" customHeight="1">
      <c r="A70" s="23"/>
      <c r="B70" s="254" t="s">
        <v>129</v>
      </c>
      <c r="C70" s="53">
        <f>VLOOKUP($B70,[2]pivot!$E$6:$G$116,C$120,FALSE)</f>
        <v>27</v>
      </c>
      <c r="D70" s="54">
        <f>VLOOKUP($B70,[2]pivot!$E$6:$G$116,D$120,FALSE)</f>
        <v>9.1805508330499823E-3</v>
      </c>
      <c r="E70" s="55">
        <f>VLOOKUP($B70,[2]pivot!$P$6:$S$116,E$120,FALSE)</f>
        <v>0.70370370370370372</v>
      </c>
      <c r="F70" s="56">
        <f>VLOOKUP($B70,[2]pivot!$P$6:$S$116,F$120,FALSE)</f>
        <v>0.18518518518518517</v>
      </c>
      <c r="G70" s="57">
        <f>VLOOKUP($B70,[2]pivot!$P$6:$S$116,G$120,FALSE)</f>
        <v>0.1111111111111111</v>
      </c>
      <c r="H70" s="55">
        <f>VLOOKUP($B70,[2]pivot!$AH$6:$AM$116,H$120,FALSE)</f>
        <v>0.44444444444444442</v>
      </c>
      <c r="I70" s="58">
        <f>VLOOKUP($B70,[2]pivot!$AH$6:$AM$116,I$120,FALSE)</f>
        <v>0.55555555555555558</v>
      </c>
      <c r="J70" s="58">
        <f>VLOOKUP($B70,[2]pivot!$AH$6:$AM$116,J$120,FALSE)</f>
        <v>0.18518518518518517</v>
      </c>
      <c r="K70" s="58">
        <f>VLOOKUP($B70,[2]pivot!$AH$6:$AM$116,K$120,FALSE)</f>
        <v>0.1111111111111111</v>
      </c>
      <c r="L70" s="59">
        <f>VLOOKUP($B70,[2]pivot!$AH$6:$AM$116,L$120,FALSE)</f>
        <v>7.407407407407407E-2</v>
      </c>
      <c r="M70" s="23"/>
    </row>
    <row r="71" spans="1:15" ht="14.25" customHeight="1">
      <c r="A71" s="23"/>
      <c r="B71" s="254" t="s">
        <v>130</v>
      </c>
      <c r="C71" s="53">
        <f>VLOOKUP($B71,[2]pivot!$E$6:$G$116,C$120,FALSE)</f>
        <v>5</v>
      </c>
      <c r="D71" s="54">
        <f>VLOOKUP($B71,[2]pivot!$E$6:$G$116,D$120,FALSE)</f>
        <v>1.7001020061203672E-3</v>
      </c>
      <c r="E71" s="55">
        <f>VLOOKUP($B71,[2]pivot!$P$6:$S$116,E$120,FALSE)</f>
        <v>0.4</v>
      </c>
      <c r="F71" s="56">
        <f>VLOOKUP($B71,[2]pivot!$P$6:$S$116,F$120,FALSE)</f>
        <v>0.4</v>
      </c>
      <c r="G71" s="57">
        <f>VLOOKUP($B71,[2]pivot!$P$6:$S$116,G$120,FALSE)</f>
        <v>0.2</v>
      </c>
      <c r="H71" s="55">
        <f>VLOOKUP($B71,[2]pivot!$AH$6:$AM$116,H$120,FALSE)</f>
        <v>0.6</v>
      </c>
      <c r="I71" s="58">
        <f>VLOOKUP($B71,[2]pivot!$AH$6:$AM$116,I$120,FALSE)</f>
        <v>0.6</v>
      </c>
      <c r="J71" s="58">
        <f>VLOOKUP($B71,[2]pivot!$AH$6:$AM$116,J$120,FALSE)</f>
        <v>0</v>
      </c>
      <c r="K71" s="58">
        <f>VLOOKUP($B71,[2]pivot!$AH$6:$AM$116,K$120,FALSE)</f>
        <v>0.4</v>
      </c>
      <c r="L71" s="59">
        <f>VLOOKUP($B71,[2]pivot!$AH$6:$AM$116,L$120,FALSE)</f>
        <v>0</v>
      </c>
      <c r="M71" s="23"/>
    </row>
    <row r="72" spans="1:15" ht="14.25" customHeight="1">
      <c r="A72" s="23"/>
      <c r="B72" s="254" t="s">
        <v>198</v>
      </c>
      <c r="C72" s="53">
        <f>VLOOKUP($B72,[2]pivot!$E$6:$G$116,C$120,FALSE)</f>
        <v>24</v>
      </c>
      <c r="D72" s="54">
        <f>VLOOKUP($B72,[2]pivot!$E$6:$G$116,D$120,FALSE)</f>
        <v>8.1604896293777634E-3</v>
      </c>
      <c r="E72" s="55">
        <f>VLOOKUP($B72,[2]pivot!$P$6:$S$116,E$120,FALSE)</f>
        <v>0.16666666666666666</v>
      </c>
      <c r="F72" s="56">
        <f>VLOOKUP($B72,[2]pivot!$P$6:$S$116,F$120,FALSE)</f>
        <v>0.83333333333333337</v>
      </c>
      <c r="G72" s="57">
        <f>VLOOKUP($B72,[2]pivot!$P$6:$S$116,G$120,FALSE)</f>
        <v>0</v>
      </c>
      <c r="H72" s="55">
        <f>VLOOKUP($B72,[2]pivot!$AH$6:$AM$116,H$120,FALSE)</f>
        <v>0.20833333333333334</v>
      </c>
      <c r="I72" s="58">
        <f>VLOOKUP($B72,[2]pivot!$AH$6:$AM$116,I$120,FALSE)</f>
        <v>0.66666666666666674</v>
      </c>
      <c r="J72" s="58">
        <f>VLOOKUP($B72,[2]pivot!$AH$6:$AM$116,J$120,FALSE)</f>
        <v>0</v>
      </c>
      <c r="K72" s="58">
        <f>VLOOKUP($B72,[2]pivot!$AH$6:$AM$116,K$120,FALSE)</f>
        <v>0</v>
      </c>
      <c r="L72" s="59">
        <f>VLOOKUP($B72,[2]pivot!$AH$6:$AM$116,L$120,FALSE)</f>
        <v>0.33333333333333331</v>
      </c>
      <c r="M72" s="23"/>
    </row>
    <row r="73" spans="1:15" ht="14.25" customHeight="1">
      <c r="A73" s="23"/>
      <c r="B73" s="254" t="s">
        <v>131</v>
      </c>
      <c r="C73" s="53">
        <f>VLOOKUP($B73,[2]pivot!$E$6:$G$116,C$120,FALSE)</f>
        <v>50</v>
      </c>
      <c r="D73" s="54">
        <f>VLOOKUP($B73,[2]pivot!$E$6:$G$116,D$120,FALSE)</f>
        <v>1.7001020061203673E-2</v>
      </c>
      <c r="E73" s="55">
        <f>VLOOKUP($B73,[2]pivot!$P$6:$S$116,E$120,FALSE)</f>
        <v>0.38</v>
      </c>
      <c r="F73" s="56">
        <f>VLOOKUP($B73,[2]pivot!$P$6:$S$116,F$120,FALSE)</f>
        <v>0.6</v>
      </c>
      <c r="G73" s="57">
        <f>VLOOKUP($B73,[2]pivot!$P$6:$S$116,G$120,FALSE)</f>
        <v>0.02</v>
      </c>
      <c r="H73" s="55">
        <f>VLOOKUP($B73,[2]pivot!$AH$6:$AM$116,H$120,FALSE)</f>
        <v>0.26</v>
      </c>
      <c r="I73" s="58">
        <f>VLOOKUP($B73,[2]pivot!$AH$6:$AM$116,I$120,FALSE)</f>
        <v>0.44</v>
      </c>
      <c r="J73" s="58">
        <f>VLOOKUP($B73,[2]pivot!$AH$6:$AM$116,J$120,FALSE)</f>
        <v>0.06</v>
      </c>
      <c r="K73" s="58">
        <f>VLOOKUP($B73,[2]pivot!$AH$6:$AM$116,K$120,FALSE)</f>
        <v>0.08</v>
      </c>
      <c r="L73" s="59">
        <f>VLOOKUP($B73,[2]pivot!$AH$6:$AM$116,L$120,FALSE)</f>
        <v>0.34</v>
      </c>
      <c r="M73" s="23"/>
    </row>
    <row r="74" spans="1:15" ht="14.25" customHeight="1">
      <c r="A74" s="23"/>
      <c r="B74" s="254" t="s">
        <v>132</v>
      </c>
      <c r="C74" s="53">
        <f>VLOOKUP($B74,[2]pivot!$E$6:$G$116,C$120,FALSE)</f>
        <v>11</v>
      </c>
      <c r="D74" s="54">
        <f>VLOOKUP($B74,[2]pivot!$E$6:$G$116,D$120,FALSE)</f>
        <v>3.7402244134648079E-3</v>
      </c>
      <c r="E74" s="55">
        <f>VLOOKUP($B74,[2]pivot!$P$6:$S$116,E$120,FALSE)</f>
        <v>0.27272727272727271</v>
      </c>
      <c r="F74" s="56">
        <f>VLOOKUP($B74,[2]pivot!$P$6:$S$116,F$120,FALSE)</f>
        <v>0.72727272727272729</v>
      </c>
      <c r="G74" s="57">
        <f>VLOOKUP($B74,[2]pivot!$P$6:$S$116,G$120,FALSE)</f>
        <v>0</v>
      </c>
      <c r="H74" s="55">
        <f>VLOOKUP($B74,[2]pivot!$AH$6:$AM$116,H$120,FALSE)</f>
        <v>0.27272727272727271</v>
      </c>
      <c r="I74" s="58">
        <f>VLOOKUP($B74,[2]pivot!$AH$6:$AM$116,I$120,FALSE)</f>
        <v>0.72727272727272729</v>
      </c>
      <c r="J74" s="58">
        <f>VLOOKUP($B74,[2]pivot!$AH$6:$AM$116,J$120,FALSE)</f>
        <v>0.18181818181818182</v>
      </c>
      <c r="K74" s="58">
        <f>VLOOKUP($B74,[2]pivot!$AH$6:$AM$116,K$120,FALSE)</f>
        <v>0</v>
      </c>
      <c r="L74" s="59">
        <f>VLOOKUP($B74,[2]pivot!$AH$6:$AM$116,L$120,FALSE)</f>
        <v>0</v>
      </c>
      <c r="M74" s="23"/>
    </row>
    <row r="75" spans="1:15" ht="14.25" customHeight="1">
      <c r="A75" s="23"/>
      <c r="B75" s="254" t="s">
        <v>133</v>
      </c>
      <c r="C75" s="53">
        <f>VLOOKUP($B75,[2]pivot!$E$6:$G$116,C$120,FALSE)</f>
        <v>41</v>
      </c>
      <c r="D75" s="54">
        <f>VLOOKUP($B75,[2]pivot!$E$6:$G$116,D$120,FALSE)</f>
        <v>1.3940836450187011E-2</v>
      </c>
      <c r="E75" s="55">
        <f>VLOOKUP($B75,[2]pivot!$P$6:$S$116,E$120,FALSE)</f>
        <v>0.56097560975609762</v>
      </c>
      <c r="F75" s="56">
        <f>VLOOKUP($B75,[2]pivot!$P$6:$S$116,F$120,FALSE)</f>
        <v>0.43902439024390244</v>
      </c>
      <c r="G75" s="57">
        <f>VLOOKUP($B75,[2]pivot!$P$6:$S$116,G$120,FALSE)</f>
        <v>0</v>
      </c>
      <c r="H75" s="55">
        <f>VLOOKUP($B75,[2]pivot!$AH$6:$AM$116,H$120,FALSE)</f>
        <v>0.51219512195121952</v>
      </c>
      <c r="I75" s="58">
        <f>VLOOKUP($B75,[2]pivot!$AH$6:$AM$116,I$120,FALSE)</f>
        <v>0.85365853658536595</v>
      </c>
      <c r="J75" s="58">
        <f>VLOOKUP($B75,[2]pivot!$AH$6:$AM$116,J$120,FALSE)</f>
        <v>4.878048780487805E-2</v>
      </c>
      <c r="K75" s="58">
        <f>VLOOKUP($B75,[2]pivot!$AH$6:$AM$116,K$120,FALSE)</f>
        <v>2.4390243902439025E-2</v>
      </c>
      <c r="L75" s="59">
        <f>VLOOKUP($B75,[2]pivot!$AH$6:$AM$116,L$120,FALSE)</f>
        <v>4.878048780487805E-2</v>
      </c>
      <c r="M75" s="23"/>
    </row>
    <row r="76" spans="1:15" ht="14.25" customHeight="1">
      <c r="A76" s="23"/>
      <c r="B76" s="254" t="s">
        <v>134</v>
      </c>
      <c r="C76" s="53">
        <f>VLOOKUP($B76,[2]pivot!$E$6:$G$116,C$120,FALSE)</f>
        <v>1</v>
      </c>
      <c r="D76" s="54">
        <f>VLOOKUP($B76,[2]pivot!$E$6:$G$116,D$120,FALSE)</f>
        <v>3.4002040122407346E-4</v>
      </c>
      <c r="E76" s="55">
        <f>VLOOKUP($B76,[2]pivot!$P$6:$S$116,E$120,FALSE)</f>
        <v>0</v>
      </c>
      <c r="F76" s="56">
        <f>VLOOKUP($B76,[2]pivot!$P$6:$S$116,F$120,FALSE)</f>
        <v>1</v>
      </c>
      <c r="G76" s="57">
        <f>VLOOKUP($B76,[2]pivot!$P$6:$S$116,G$120,FALSE)</f>
        <v>0</v>
      </c>
      <c r="H76" s="55">
        <f>VLOOKUP($B76,[2]pivot!$AH$6:$AM$116,H$120,FALSE)</f>
        <v>1</v>
      </c>
      <c r="I76" s="58">
        <f>VLOOKUP($B76,[2]pivot!$AH$6:$AM$116,I$120,FALSE)</f>
        <v>1</v>
      </c>
      <c r="J76" s="58">
        <f>VLOOKUP($B76,[2]pivot!$AH$6:$AM$116,J$120,FALSE)</f>
        <v>0</v>
      </c>
      <c r="K76" s="58">
        <f>VLOOKUP($B76,[2]pivot!$AH$6:$AM$116,K$120,FALSE)</f>
        <v>0</v>
      </c>
      <c r="L76" s="59">
        <f>VLOOKUP($B76,[2]pivot!$AH$6:$AM$116,L$120,FALSE)</f>
        <v>0</v>
      </c>
      <c r="M76" s="23"/>
    </row>
    <row r="77" spans="1:15" ht="14.25" customHeight="1">
      <c r="A77" s="23"/>
      <c r="B77" s="254" t="s">
        <v>135</v>
      </c>
      <c r="C77" s="53">
        <f>VLOOKUP($B77,[2]pivot!$E$6:$G$116,C$120,FALSE)</f>
        <v>39</v>
      </c>
      <c r="D77" s="54">
        <f>VLOOKUP($B77,[2]pivot!$E$6:$G$116,D$120,FALSE)</f>
        <v>1.3260795647738865E-2</v>
      </c>
      <c r="E77" s="55">
        <f>VLOOKUP($B77,[2]pivot!$P$6:$S$116,E$120,FALSE)</f>
        <v>0.84210526315789469</v>
      </c>
      <c r="F77" s="56">
        <f>VLOOKUP($B77,[2]pivot!$P$6:$S$116,F$120,FALSE)</f>
        <v>0.15789473684210525</v>
      </c>
      <c r="G77" s="57">
        <f>VLOOKUP($B77,[2]pivot!$P$6:$S$116,G$120,FALSE)</f>
        <v>0</v>
      </c>
      <c r="H77" s="55">
        <f>VLOOKUP($B77,[2]pivot!$AH$6:$AM$116,H$120,FALSE)</f>
        <v>0.38461538461538464</v>
      </c>
      <c r="I77" s="58">
        <f>VLOOKUP($B77,[2]pivot!$AH$6:$AM$116,I$120,FALSE)</f>
        <v>0.58974358974358976</v>
      </c>
      <c r="J77" s="58">
        <f>VLOOKUP($B77,[2]pivot!$AH$6:$AM$116,J$120,FALSE)</f>
        <v>0.20512820512820512</v>
      </c>
      <c r="K77" s="58">
        <f>VLOOKUP($B77,[2]pivot!$AH$6:$AM$116,K$120,FALSE)</f>
        <v>5.128205128205128E-2</v>
      </c>
      <c r="L77" s="59">
        <f>VLOOKUP($B77,[2]pivot!$AH$6:$AM$116,L$120,FALSE)</f>
        <v>0.12820512820512819</v>
      </c>
      <c r="M77" s="23"/>
    </row>
    <row r="78" spans="1:15" ht="14.25" customHeight="1" thickBot="1">
      <c r="A78" s="23"/>
      <c r="B78" s="265" t="s">
        <v>136</v>
      </c>
      <c r="C78" s="68">
        <f>VLOOKUP($B78,[2]pivot!$E$6:$G$116,C$120,FALSE)</f>
        <v>8</v>
      </c>
      <c r="D78" s="69">
        <f>VLOOKUP($B78,[2]pivot!$E$6:$G$116,D$120,FALSE)</f>
        <v>2.7201632097925877E-3</v>
      </c>
      <c r="E78" s="70">
        <f>VLOOKUP($B78,[2]pivot!$P$6:$S$116,E$120,FALSE)</f>
        <v>0.625</v>
      </c>
      <c r="F78" s="71">
        <f>VLOOKUP($B78,[2]pivot!$P$6:$S$116,F$120,FALSE)</f>
        <v>0.375</v>
      </c>
      <c r="G78" s="72">
        <f>VLOOKUP($B78,[2]pivot!$P$6:$S$116,G$120,FALSE)</f>
        <v>0</v>
      </c>
      <c r="H78" s="70">
        <f>VLOOKUP($B78,[2]pivot!$AH$6:$AM$116,H$120,FALSE)</f>
        <v>0.875</v>
      </c>
      <c r="I78" s="73">
        <f>VLOOKUP($B78,[2]pivot!$AH$6:$AM$116,I$120,FALSE)</f>
        <v>1</v>
      </c>
      <c r="J78" s="73">
        <f>VLOOKUP($B78,[2]pivot!$AH$6:$AM$116,J$120,FALSE)</f>
        <v>0</v>
      </c>
      <c r="K78" s="73">
        <f>VLOOKUP($B78,[2]pivot!$AH$6:$AM$116,K$120,FALSE)</f>
        <v>0</v>
      </c>
      <c r="L78" s="74">
        <f>VLOOKUP($B78,[2]pivot!$AH$6:$AM$116,L$120,FALSE)</f>
        <v>0</v>
      </c>
      <c r="M78" s="23"/>
    </row>
    <row r="79" spans="1:15" ht="14.25" customHeight="1" thickTop="1">
      <c r="A79" s="23"/>
      <c r="B79" s="35" t="s">
        <v>137</v>
      </c>
      <c r="C79" s="75">
        <f>VLOOKUP($B79,[2]pivot!$E$6:$G$116,C$120,FALSE)</f>
        <v>712</v>
      </c>
      <c r="D79" s="37">
        <f>VLOOKUP($B79,[2]pivot!$E$6:$G$116,D$120,FALSE)</f>
        <v>0.2420945256715403</v>
      </c>
      <c r="E79" s="41">
        <f>VLOOKUP($B79,[2]pivot!$P$6:$S$116,E$120,FALSE)</f>
        <v>0.51768033946251768</v>
      </c>
      <c r="F79" s="76">
        <f>VLOOKUP($B79,[2]pivot!$P$6:$S$116,F$120,FALSE)</f>
        <v>0.46958981612446959</v>
      </c>
      <c r="G79" s="77">
        <f>VLOOKUP($B79,[2]pivot!$P$6:$S$116,G$120,FALSE)</f>
        <v>1.272984441301273E-2</v>
      </c>
      <c r="H79" s="41">
        <f>VLOOKUP($B79,[2]pivot!$AH$6:$AM$116,H$120,FALSE)</f>
        <v>0.3539325842696629</v>
      </c>
      <c r="I79" s="42">
        <f>VLOOKUP($B79,[2]pivot!$AH$6:$AM$116,I$120,FALSE)</f>
        <v>0.58005617977528079</v>
      </c>
      <c r="J79" s="42">
        <f>VLOOKUP($B79,[2]pivot!$AH$6:$AM$116,J$120,FALSE)</f>
        <v>0.125</v>
      </c>
      <c r="K79" s="42">
        <f>VLOOKUP($B79,[2]pivot!$AH$6:$AM$116,K$120,FALSE)</f>
        <v>6.0393258426966294E-2</v>
      </c>
      <c r="L79" s="43">
        <f>VLOOKUP($B79,[2]pivot!$AH$6:$AM$116,L$120,FALSE)</f>
        <v>8.1460674157303375E-2</v>
      </c>
      <c r="M79" s="23"/>
      <c r="O79">
        <f>[2]pivot!B80</f>
        <v>712</v>
      </c>
    </row>
    <row r="80" spans="1:15" ht="14.25" customHeight="1">
      <c r="A80" s="23"/>
      <c r="B80" s="44" t="s">
        <v>18</v>
      </c>
      <c r="C80" s="78">
        <f>VLOOKUP($B80,[2]pivot!$E$81:$G$110,C$120,FALSE)</f>
        <v>145</v>
      </c>
      <c r="D80" s="79">
        <f>VLOOKUP($B80,[2]pivot!$E$81:$G$110,D$120,FALSE)</f>
        <v>4.9302958177490648E-2</v>
      </c>
      <c r="E80" s="50">
        <f>VLOOKUP($B80,[2]pivot!$P$81:$S$110,E$120,FALSE)</f>
        <v>0.73426573426573427</v>
      </c>
      <c r="F80" s="67">
        <f>VLOOKUP($B80,[2]pivot!$P$81:$S$110,F$120,FALSE)</f>
        <v>0.26573426573426573</v>
      </c>
      <c r="G80" s="49">
        <f>VLOOKUP($B80,[2]pivot!$P$81:$S$110,G$120,FALSE)</f>
        <v>0</v>
      </c>
      <c r="H80" s="50">
        <f>VLOOKUP($B80,[2]pivot!$AH$81:$AM$110,H$120,FALSE)</f>
        <v>0.39310344827586208</v>
      </c>
      <c r="I80" s="51">
        <f>VLOOKUP($B80,[2]pivot!$AH$81:$AM$110,I$120,FALSE)</f>
        <v>0.62068965517241381</v>
      </c>
      <c r="J80" s="51">
        <f>VLOOKUP($B80,[2]pivot!$AH$81:$AM$110,J$120,FALSE)</f>
        <v>0.17241379310344829</v>
      </c>
      <c r="K80" s="51">
        <f>VLOOKUP($B80,[2]pivot!$AH$81:$AM$110,K$120,FALSE)</f>
        <v>0.12413793103448276</v>
      </c>
      <c r="L80" s="52">
        <f>VLOOKUP($B80,[2]pivot!$AH$81:$AM$110,L$120,FALSE)</f>
        <v>4.8275862068965517E-2</v>
      </c>
      <c r="M80" s="23"/>
    </row>
    <row r="81" spans="1:13" ht="14.25" customHeight="1">
      <c r="A81" s="23"/>
      <c r="B81" s="254" t="s">
        <v>138</v>
      </c>
      <c r="C81" s="53">
        <f>VLOOKUP($B81,[2]pivot!$E$6:$G$116,C$120,FALSE)</f>
        <v>19</v>
      </c>
      <c r="D81" s="54">
        <f>VLOOKUP($B81,[2]pivot!$E$6:$G$116,D$120,FALSE)</f>
        <v>6.4603876232573951E-3</v>
      </c>
      <c r="E81" s="55">
        <f>VLOOKUP($B81,[2]pivot!$P$6:$S$116,E$120,FALSE)</f>
        <v>0.42105263157894735</v>
      </c>
      <c r="F81" s="56">
        <f>VLOOKUP($B81,[2]pivot!$P$6:$S$116,F$120,FALSE)</f>
        <v>0.57894736842105265</v>
      </c>
      <c r="G81" s="57">
        <f>VLOOKUP($B81,[2]pivot!$P$6:$S$116,G$120,FALSE)</f>
        <v>0</v>
      </c>
      <c r="H81" s="55">
        <f>VLOOKUP($B81,[2]pivot!$AH$6:$AM$116,H$120,FALSE)</f>
        <v>0.36842105263157893</v>
      </c>
      <c r="I81" s="58">
        <f>VLOOKUP($B81,[2]pivot!$AH$6:$AM$116,I$120,FALSE)</f>
        <v>0.52631578947368418</v>
      </c>
      <c r="J81" s="58">
        <f>VLOOKUP($B81,[2]pivot!$AH$6:$AM$116,J$120,FALSE)</f>
        <v>0.10526315789473684</v>
      </c>
      <c r="K81" s="58">
        <f>VLOOKUP($B81,[2]pivot!$AH$6:$AM$116,K$120,FALSE)</f>
        <v>5.2631578947368418E-2</v>
      </c>
      <c r="L81" s="59">
        <f>VLOOKUP($B81,[2]pivot!$AH$6:$AM$116,L$120,FALSE)</f>
        <v>0.21052631578947367</v>
      </c>
      <c r="M81" s="23"/>
    </row>
    <row r="82" spans="1:13" ht="14.25" customHeight="1">
      <c r="A82" s="23"/>
      <c r="B82" s="254" t="s">
        <v>139</v>
      </c>
      <c r="C82" s="53">
        <f>VLOOKUP($B82,[2]pivot!$E$6:$G$116,C$120,FALSE)</f>
        <v>53</v>
      </c>
      <c r="D82" s="54">
        <f>VLOOKUP($B82,[2]pivot!$E$6:$G$116,D$120,FALSE)</f>
        <v>1.8021081264875893E-2</v>
      </c>
      <c r="E82" s="55">
        <f>VLOOKUP($B82,[2]pivot!$P$6:$S$116,E$120,FALSE)</f>
        <v>0.69811320754716977</v>
      </c>
      <c r="F82" s="56">
        <f>VLOOKUP($B82,[2]pivot!$P$6:$S$116,F$120,FALSE)</f>
        <v>0.30188679245283018</v>
      </c>
      <c r="G82" s="57">
        <f>VLOOKUP($B82,[2]pivot!$P$6:$S$116,G$120,FALSE)</f>
        <v>0</v>
      </c>
      <c r="H82" s="55">
        <f>VLOOKUP($B82,[2]pivot!$AH$6:$AM$116,H$120,FALSE)</f>
        <v>0.43396226415094341</v>
      </c>
      <c r="I82" s="58">
        <f>VLOOKUP($B82,[2]pivot!$AH$6:$AM$116,I$120,FALSE)</f>
        <v>0.66037735849056611</v>
      </c>
      <c r="J82" s="58">
        <f>VLOOKUP($B82,[2]pivot!$AH$6:$AM$116,J$120,FALSE)</f>
        <v>0.13207547169811321</v>
      </c>
      <c r="K82" s="58">
        <f>VLOOKUP($B82,[2]pivot!$AH$6:$AM$116,K$120,FALSE)</f>
        <v>0.11320754716981132</v>
      </c>
      <c r="L82" s="59">
        <f>VLOOKUP($B82,[2]pivot!$AH$6:$AM$116,L$120,FALSE)</f>
        <v>5.6603773584905662E-2</v>
      </c>
      <c r="M82" s="23"/>
    </row>
    <row r="83" spans="1:13" ht="14.25" customHeight="1">
      <c r="A83" s="23"/>
      <c r="B83" s="255" t="s">
        <v>140</v>
      </c>
      <c r="C83" s="60">
        <f>VLOOKUP($B83,[2]pivot!$E$6:$G$116,C$120,FALSE)</f>
        <v>73</v>
      </c>
      <c r="D83" s="61">
        <f>VLOOKUP($B83,[2]pivot!$E$6:$G$116,D$120,FALSE)</f>
        <v>2.4821489289357363E-2</v>
      </c>
      <c r="E83" s="62">
        <f>VLOOKUP($B83,[2]pivot!$P$6:$S$116,E$120,FALSE)</f>
        <v>0.84507042253521125</v>
      </c>
      <c r="F83" s="63">
        <f>VLOOKUP($B83,[2]pivot!$P$6:$S$116,F$120,FALSE)</f>
        <v>0.15492957746478872</v>
      </c>
      <c r="G83" s="64">
        <f>VLOOKUP($B83,[2]pivot!$P$6:$S$116,G$120,FALSE)</f>
        <v>0</v>
      </c>
      <c r="H83" s="62">
        <f>VLOOKUP($B83,[2]pivot!$AH$6:$AM$116,H$120,FALSE)</f>
        <v>0.36986301369863012</v>
      </c>
      <c r="I83" s="65">
        <f>VLOOKUP($B83,[2]pivot!$AH$6:$AM$116,I$120,FALSE)</f>
        <v>0.61643835616438358</v>
      </c>
      <c r="J83" s="65">
        <f>VLOOKUP($B83,[2]pivot!$AH$6:$AM$116,J$120,FALSE)</f>
        <v>0.21917808219178081</v>
      </c>
      <c r="K83" s="65">
        <f>VLOOKUP($B83,[2]pivot!$AH$6:$AM$116,K$120,FALSE)</f>
        <v>0.15068493150684931</v>
      </c>
      <c r="L83" s="66">
        <f>VLOOKUP($B83,[2]pivot!$AH$6:$AM$116,L$120,FALSE)</f>
        <v>0</v>
      </c>
      <c r="M83" s="23"/>
    </row>
    <row r="84" spans="1:13" ht="14.25" customHeight="1">
      <c r="A84" s="23"/>
      <c r="B84" s="80" t="s">
        <v>26</v>
      </c>
      <c r="C84" s="78">
        <f>VLOOKUP($B84,[2]pivot!$E$81:$G$110,C$120,FALSE)</f>
        <v>33</v>
      </c>
      <c r="D84" s="79">
        <f>VLOOKUP($B84,[2]pivot!$E$81:$G$110,D$120,FALSE)</f>
        <v>1.1220673240394424E-2</v>
      </c>
      <c r="E84" s="47">
        <f>VLOOKUP($B84,[2]pivot!$P$81:$S$110,E$120,FALSE)</f>
        <v>0.51515151515151514</v>
      </c>
      <c r="F84" s="48">
        <f>VLOOKUP($B84,[2]pivot!$P$81:$S$110,F$120,FALSE)</f>
        <v>0.48484848484848486</v>
      </c>
      <c r="G84" s="40">
        <f>VLOOKUP($B84,[2]pivot!$P$81:$S$110,G$120,FALSE)</f>
        <v>0</v>
      </c>
      <c r="H84" s="50">
        <f>VLOOKUP($B84,[2]pivot!$AH$81:$AM$110,H$120,FALSE)</f>
        <v>0.48484848484848486</v>
      </c>
      <c r="I84" s="51">
        <f>VLOOKUP($B84,[2]pivot!$AH$81:$AM$110,I$120,FALSE)</f>
        <v>0.75757575757575757</v>
      </c>
      <c r="J84" s="51">
        <f>VLOOKUP($B84,[2]pivot!$AH$81:$AM$110,J$120,FALSE)</f>
        <v>0.12121212121212122</v>
      </c>
      <c r="K84" s="51">
        <f>VLOOKUP($B84,[2]pivot!$AH$81:$AM$110,K$120,FALSE)</f>
        <v>0</v>
      </c>
      <c r="L84" s="52">
        <f>VLOOKUP($B84,[2]pivot!$AH$81:$AM$110,L$120,FALSE)</f>
        <v>0</v>
      </c>
      <c r="M84" s="23"/>
    </row>
    <row r="85" spans="1:13" ht="14.25" customHeight="1">
      <c r="A85" s="23"/>
      <c r="B85" s="254" t="s">
        <v>141</v>
      </c>
      <c r="C85" s="53">
        <f>VLOOKUP($B85,[2]pivot!$E$6:$G$116,C$120,FALSE)</f>
        <v>24</v>
      </c>
      <c r="D85" s="54">
        <f>VLOOKUP($B85,[2]pivot!$E$6:$G$116,D$120,FALSE)</f>
        <v>8.1604896293777634E-3</v>
      </c>
      <c r="E85" s="55">
        <f>VLOOKUP($B85,[2]pivot!$P$6:$S$116,E$120,FALSE)</f>
        <v>0.5</v>
      </c>
      <c r="F85" s="56">
        <f>VLOOKUP($B85,[2]pivot!$P$6:$S$116,F$120,FALSE)</f>
        <v>0.5</v>
      </c>
      <c r="G85" s="57">
        <f>VLOOKUP($B85,[2]pivot!$P$6:$S$116,G$120,FALSE)</f>
        <v>0</v>
      </c>
      <c r="H85" s="55">
        <f>VLOOKUP($B85,[2]pivot!$AH$6:$AM$116,H$120,FALSE)</f>
        <v>0.33333333333333331</v>
      </c>
      <c r="I85" s="58">
        <f>VLOOKUP($B85,[2]pivot!$AH$6:$AM$116,I$120,FALSE)</f>
        <v>0.66666666666666663</v>
      </c>
      <c r="J85" s="58">
        <f>VLOOKUP($B85,[2]pivot!$AH$6:$AM$116,J$120,FALSE)</f>
        <v>0.16666666666666666</v>
      </c>
      <c r="K85" s="58">
        <f>VLOOKUP($B85,[2]pivot!$AH$6:$AM$116,K$120,FALSE)</f>
        <v>0</v>
      </c>
      <c r="L85" s="59">
        <f>VLOOKUP($B85,[2]pivot!$AH$6:$AM$116,L$120,FALSE)</f>
        <v>0</v>
      </c>
      <c r="M85" s="23"/>
    </row>
    <row r="86" spans="1:13" ht="14.25" customHeight="1">
      <c r="A86" s="23"/>
      <c r="B86" s="254" t="s">
        <v>142</v>
      </c>
      <c r="C86" s="53">
        <f>VLOOKUP($B86,[2]pivot!$E$6:$G$116,C$120,FALSE)</f>
        <v>9</v>
      </c>
      <c r="D86" s="54">
        <f>VLOOKUP($B86,[2]pivot!$E$6:$G$116,D$120,FALSE)</f>
        <v>3.0601836110166611E-3</v>
      </c>
      <c r="E86" s="55">
        <f>VLOOKUP($B86,[2]pivot!$P$6:$S$116,E$120,FALSE)</f>
        <v>0.55555555555555558</v>
      </c>
      <c r="F86" s="56">
        <f>VLOOKUP($B86,[2]pivot!$P$6:$S$116,F$120,FALSE)</f>
        <v>0.44444444444444442</v>
      </c>
      <c r="G86" s="57">
        <f>VLOOKUP($B86,[2]pivot!$P$6:$S$116,G$120,FALSE)</f>
        <v>0</v>
      </c>
      <c r="H86" s="55">
        <f>VLOOKUP($B86,[2]pivot!$AH$6:$AM$116,H$120,FALSE)</f>
        <v>0.88888888888888884</v>
      </c>
      <c r="I86" s="58">
        <f>VLOOKUP($B86,[2]pivot!$AH$6:$AM$116,I$120,FALSE)</f>
        <v>1</v>
      </c>
      <c r="J86" s="58">
        <f>VLOOKUP($B86,[2]pivot!$AH$6:$AM$116,J$120,FALSE)</f>
        <v>0</v>
      </c>
      <c r="K86" s="58">
        <f>VLOOKUP($B86,[2]pivot!$AH$6:$AM$116,K$120,FALSE)</f>
        <v>0</v>
      </c>
      <c r="L86" s="59">
        <f>VLOOKUP($B86,[2]pivot!$AH$6:$AM$116,L$120,FALSE)</f>
        <v>0</v>
      </c>
      <c r="M86" s="23"/>
    </row>
    <row r="87" spans="1:13" ht="14.25" customHeight="1">
      <c r="A87" s="23"/>
      <c r="B87" s="44" t="s">
        <v>48</v>
      </c>
      <c r="C87" s="45">
        <f>VLOOKUP($B87,[2]pivot!$E$81:$G$110,C$120,FALSE)</f>
        <v>227</v>
      </c>
      <c r="D87" s="46">
        <f>VLOOKUP($B87,[2]pivot!$E$81:$G$110,D$120,FALSE)</f>
        <v>7.7184631077864677E-2</v>
      </c>
      <c r="E87" s="50">
        <f>VLOOKUP($B87,[2]pivot!$P$81:$S$110,E$120,FALSE)</f>
        <v>0.40265486725663718</v>
      </c>
      <c r="F87" s="67">
        <f>VLOOKUP($B87,[2]pivot!$P$81:$S$110,F$120,FALSE)</f>
        <v>0.59292035398230092</v>
      </c>
      <c r="G87" s="49">
        <f>VLOOKUP($B87,[2]pivot!$P$81:$S$110,G$120,FALSE)</f>
        <v>4.4247787610619468E-3</v>
      </c>
      <c r="H87" s="50">
        <f>VLOOKUP($B87,[2]pivot!$AH$81:$AM$110,H$120,FALSE)</f>
        <v>0.18502202643171806</v>
      </c>
      <c r="I87" s="51">
        <f>VLOOKUP($B87,[2]pivot!$AH$81:$AM$110,I$120,FALSE)</f>
        <v>0.35242290748898675</v>
      </c>
      <c r="J87" s="51">
        <f>VLOOKUP($B87,[2]pivot!$AH$81:$AM$110,J$120,FALSE)</f>
        <v>0.10572687224669604</v>
      </c>
      <c r="K87" s="51">
        <f>VLOOKUP($B87,[2]pivot!$AH$81:$AM$110,K$120,FALSE)</f>
        <v>1.3215859030837005E-2</v>
      </c>
      <c r="L87" s="52">
        <f>VLOOKUP($B87,[2]pivot!$AH$81:$AM$110,L$120,FALSE)</f>
        <v>0.20264317180616739</v>
      </c>
      <c r="M87" s="23"/>
    </row>
    <row r="88" spans="1:13" ht="14.25" customHeight="1">
      <c r="A88" s="23"/>
      <c r="B88" s="254" t="s">
        <v>143</v>
      </c>
      <c r="C88" s="53">
        <f>VLOOKUP($B88,[2]pivot!$E$6:$G$116,C$120,FALSE)</f>
        <v>19</v>
      </c>
      <c r="D88" s="54">
        <f>VLOOKUP($B88,[2]pivot!$E$6:$G$116,D$120,FALSE)</f>
        <v>6.4603876232573951E-3</v>
      </c>
      <c r="E88" s="55">
        <f>VLOOKUP($B88,[2]pivot!$P$6:$S$116,E$120,FALSE)</f>
        <v>0.21052631578947367</v>
      </c>
      <c r="F88" s="56">
        <f>VLOOKUP($B88,[2]pivot!$P$6:$S$116,F$120,FALSE)</f>
        <v>0.78947368421052633</v>
      </c>
      <c r="G88" s="57">
        <f>VLOOKUP($B88,[2]pivot!$P$6:$S$116,G$120,FALSE)</f>
        <v>0</v>
      </c>
      <c r="H88" s="55">
        <f>VLOOKUP($B88,[2]pivot!$AH$6:$AM$116,H$120,FALSE)</f>
        <v>0.31578947368421051</v>
      </c>
      <c r="I88" s="58">
        <f>VLOOKUP($B88,[2]pivot!$AH$6:$AM$116,I$120,FALSE)</f>
        <v>0.57894736842105265</v>
      </c>
      <c r="J88" s="58">
        <f>VLOOKUP($B88,[2]pivot!$AH$6:$AM$116,J$120,FALSE)</f>
        <v>0.21052631578947367</v>
      </c>
      <c r="K88" s="58">
        <f>VLOOKUP($B88,[2]pivot!$AH$6:$AM$116,K$120,FALSE)</f>
        <v>5.2631578947368418E-2</v>
      </c>
      <c r="L88" s="59">
        <f>VLOOKUP($B88,[2]pivot!$AH$6:$AM$116,L$120,FALSE)</f>
        <v>0</v>
      </c>
      <c r="M88" s="23"/>
    </row>
    <row r="89" spans="1:13" ht="14.25" customHeight="1">
      <c r="A89" s="23"/>
      <c r="B89" s="254" t="s">
        <v>183</v>
      </c>
      <c r="C89" s="53">
        <f>VLOOKUP($B89,[2]pivot!$E$6:$G$116,C$120,FALSE)</f>
        <v>2</v>
      </c>
      <c r="D89" s="54">
        <f>VLOOKUP($B89,[2]pivot!$E$6:$G$116,D$120,FALSE)</f>
        <v>6.8004080244814691E-4</v>
      </c>
      <c r="E89" s="55">
        <f>VLOOKUP($B89,[2]pivot!$P$6:$S$116,E$120,FALSE)</f>
        <v>1</v>
      </c>
      <c r="F89" s="56">
        <f>VLOOKUP($B89,[2]pivot!$P$6:$S$116,F$120,FALSE)</f>
        <v>0</v>
      </c>
      <c r="G89" s="57">
        <f>VLOOKUP($B89,[2]pivot!$P$6:$S$116,G$120,FALSE)</f>
        <v>0</v>
      </c>
      <c r="H89" s="55">
        <f>VLOOKUP($B89,[2]pivot!$AH$6:$AM$116,H$120,FALSE)</f>
        <v>0.5</v>
      </c>
      <c r="I89" s="58">
        <f>VLOOKUP($B89,[2]pivot!$AH$6:$AM$116,I$120,FALSE)</f>
        <v>0.5</v>
      </c>
      <c r="J89" s="58">
        <f>VLOOKUP($B89,[2]pivot!$AH$6:$AM$116,J$120,FALSE)</f>
        <v>0.5</v>
      </c>
      <c r="K89" s="58">
        <f>VLOOKUP($B89,[2]pivot!$AH$6:$AM$116,K$120,FALSE)</f>
        <v>0</v>
      </c>
      <c r="L89" s="59">
        <f>VLOOKUP($B89,[2]pivot!$AH$6:$AM$116,L$120,FALSE)</f>
        <v>0</v>
      </c>
      <c r="M89" s="23"/>
    </row>
    <row r="90" spans="1:13" ht="14.25" customHeight="1">
      <c r="A90" s="23"/>
      <c r="B90" s="254" t="s">
        <v>144</v>
      </c>
      <c r="C90" s="53">
        <f>VLOOKUP($B90,[2]pivot!$E$6:$G$116,C$120,FALSE)</f>
        <v>26</v>
      </c>
      <c r="D90" s="54">
        <f>VLOOKUP($B90,[2]pivot!$E$6:$G$116,D$120,FALSE)</f>
        <v>8.8405304318259093E-3</v>
      </c>
      <c r="E90" s="55">
        <f>VLOOKUP($B90,[2]pivot!$P$6:$S$116,E$120,FALSE)</f>
        <v>0.42307692307692307</v>
      </c>
      <c r="F90" s="56">
        <f>VLOOKUP($B90,[2]pivot!$P$6:$S$116,F$120,FALSE)</f>
        <v>0.57692307692307687</v>
      </c>
      <c r="G90" s="57">
        <f>VLOOKUP($B90,[2]pivot!$P$6:$S$116,G$120,FALSE)</f>
        <v>0</v>
      </c>
      <c r="H90" s="55">
        <f>VLOOKUP($B90,[2]pivot!$AH$6:$AM$116,H$120,FALSE)</f>
        <v>0.23076923076923078</v>
      </c>
      <c r="I90" s="58">
        <f>VLOOKUP($B90,[2]pivot!$AH$6:$AM$116,I$120,FALSE)</f>
        <v>0.42307692307692313</v>
      </c>
      <c r="J90" s="58">
        <f>VLOOKUP($B90,[2]pivot!$AH$6:$AM$116,J$120,FALSE)</f>
        <v>0.11538461538461539</v>
      </c>
      <c r="K90" s="58">
        <f>VLOOKUP($B90,[2]pivot!$AH$6:$AM$116,K$120,FALSE)</f>
        <v>0</v>
      </c>
      <c r="L90" s="59">
        <f>VLOOKUP($B90,[2]pivot!$AH$6:$AM$116,L$120,FALSE)</f>
        <v>0.23076923076923078</v>
      </c>
      <c r="M90" s="23"/>
    </row>
    <row r="91" spans="1:13" ht="14.25" customHeight="1">
      <c r="A91" s="23"/>
      <c r="B91" s="254" t="s">
        <v>145</v>
      </c>
      <c r="C91" s="53">
        <f>VLOOKUP($B91,[2]pivot!$E$6:$G$116,C$120,FALSE)</f>
        <v>17</v>
      </c>
      <c r="D91" s="54">
        <f>VLOOKUP($B91,[2]pivot!$E$6:$G$116,D$120,FALSE)</f>
        <v>5.7803468208092483E-3</v>
      </c>
      <c r="E91" s="55">
        <f>VLOOKUP($B91,[2]pivot!$P$6:$S$116,E$120,FALSE)</f>
        <v>0.52941176470588236</v>
      </c>
      <c r="F91" s="56">
        <f>VLOOKUP($B91,[2]pivot!$P$6:$S$116,F$120,FALSE)</f>
        <v>0.41176470588235292</v>
      </c>
      <c r="G91" s="57">
        <f>VLOOKUP($B91,[2]pivot!$P$6:$S$116,G$120,FALSE)</f>
        <v>5.8823529411764705E-2</v>
      </c>
      <c r="H91" s="55">
        <f>VLOOKUP($B91,[2]pivot!$AH$6:$AM$116,H$120,FALSE)</f>
        <v>0.23529411764705882</v>
      </c>
      <c r="I91" s="58">
        <f>VLOOKUP($B91,[2]pivot!$AH$6:$AM$116,I$120,FALSE)</f>
        <v>0.52941176470588236</v>
      </c>
      <c r="J91" s="58">
        <f>VLOOKUP($B91,[2]pivot!$AH$6:$AM$116,J$120,FALSE)</f>
        <v>0.11764705882352941</v>
      </c>
      <c r="K91" s="58">
        <f>VLOOKUP($B91,[2]pivot!$AH$6:$AM$116,K$120,FALSE)</f>
        <v>5.8823529411764705E-2</v>
      </c>
      <c r="L91" s="59">
        <f>VLOOKUP($B91,[2]pivot!$AH$6:$AM$116,L$120,FALSE)</f>
        <v>0.11764705882352941</v>
      </c>
      <c r="M91" s="23"/>
    </row>
    <row r="92" spans="1:13" ht="14.25" customHeight="1">
      <c r="A92" s="23"/>
      <c r="B92" s="254" t="s">
        <v>146</v>
      </c>
      <c r="C92" s="53">
        <f>VLOOKUP($B92,[2]pivot!$E$6:$G$116,C$120,FALSE)</f>
        <v>23</v>
      </c>
      <c r="D92" s="54">
        <f>VLOOKUP($B92,[2]pivot!$E$6:$G$116,D$120,FALSE)</f>
        <v>7.8204692281536887E-3</v>
      </c>
      <c r="E92" s="55">
        <f>VLOOKUP($B92,[2]pivot!$P$6:$S$116,E$120,FALSE)</f>
        <v>0.52173913043478259</v>
      </c>
      <c r="F92" s="56">
        <f>VLOOKUP($B92,[2]pivot!$P$6:$S$116,F$120,FALSE)</f>
        <v>0.47826086956521741</v>
      </c>
      <c r="G92" s="57">
        <f>VLOOKUP($B92,[2]pivot!$P$6:$S$116,G$120,FALSE)</f>
        <v>0</v>
      </c>
      <c r="H92" s="55">
        <f>VLOOKUP($B92,[2]pivot!$AH$6:$AM$116,H$120,FALSE)</f>
        <v>8.6956521739130432E-2</v>
      </c>
      <c r="I92" s="58">
        <f>VLOOKUP($B92,[2]pivot!$AH$6:$AM$116,I$120,FALSE)</f>
        <v>8.6956521739130432E-2</v>
      </c>
      <c r="J92" s="58">
        <f>VLOOKUP($B92,[2]pivot!$AH$6:$AM$116,J$120,FALSE)</f>
        <v>8.6956521739130432E-2</v>
      </c>
      <c r="K92" s="58">
        <f>VLOOKUP($B92,[2]pivot!$AH$6:$AM$116,K$120,FALSE)</f>
        <v>0</v>
      </c>
      <c r="L92" s="59">
        <f>VLOOKUP($B92,[2]pivot!$AH$6:$AM$116,L$120,FALSE)</f>
        <v>0.34782608695652173</v>
      </c>
      <c r="M92" s="23"/>
    </row>
    <row r="93" spans="1:13" ht="14.25" customHeight="1">
      <c r="A93" s="23"/>
      <c r="B93" s="254" t="s">
        <v>147</v>
      </c>
      <c r="C93" s="53">
        <f>VLOOKUP($B93,[2]pivot!$E$6:$G$116,C$120,FALSE)</f>
        <v>47</v>
      </c>
      <c r="D93" s="54">
        <f>VLOOKUP($B93,[2]pivot!$E$6:$G$116,D$120,FALSE)</f>
        <v>1.5980958857531452E-2</v>
      </c>
      <c r="E93" s="55">
        <f>VLOOKUP($B93,[2]pivot!$P$6:$S$116,E$120,FALSE)</f>
        <v>0.31914893617021278</v>
      </c>
      <c r="F93" s="56">
        <f>VLOOKUP($B93,[2]pivot!$P$6:$S$116,F$120,FALSE)</f>
        <v>0.68085106382978722</v>
      </c>
      <c r="G93" s="57">
        <f>VLOOKUP($B93,[2]pivot!$P$6:$S$116,G$120,FALSE)</f>
        <v>0</v>
      </c>
      <c r="H93" s="55">
        <f>VLOOKUP($B93,[2]pivot!$AH$6:$AM$116,H$120,FALSE)</f>
        <v>8.5106382978723402E-2</v>
      </c>
      <c r="I93" s="58">
        <f>VLOOKUP($B93,[2]pivot!$AH$6:$AM$116,I$120,FALSE)</f>
        <v>0.2978723404255319</v>
      </c>
      <c r="J93" s="58">
        <f>VLOOKUP($B93,[2]pivot!$AH$6:$AM$116,J$120,FALSE)</f>
        <v>0.10638297872340426</v>
      </c>
      <c r="K93" s="58">
        <f>VLOOKUP($B93,[2]pivot!$AH$6:$AM$116,K$120,FALSE)</f>
        <v>0</v>
      </c>
      <c r="L93" s="59">
        <f>VLOOKUP($B93,[2]pivot!$AH$6:$AM$116,L$120,FALSE)</f>
        <v>0.27659574468085107</v>
      </c>
      <c r="M93" s="23"/>
    </row>
    <row r="94" spans="1:13" ht="14.25" customHeight="1">
      <c r="A94" s="23"/>
      <c r="B94" s="254" t="s">
        <v>148</v>
      </c>
      <c r="C94" s="53">
        <f>VLOOKUP($B94,[2]pivot!$E$6:$G$116,C$120,FALSE)</f>
        <v>44</v>
      </c>
      <c r="D94" s="54">
        <f>VLOOKUP($B94,[2]pivot!$E$6:$G$116,D$120,FALSE)</f>
        <v>1.4960897653859231E-2</v>
      </c>
      <c r="E94" s="55">
        <f>VLOOKUP($B94,[2]pivot!$P$6:$S$116,E$120,FALSE)</f>
        <v>0.53488372093023251</v>
      </c>
      <c r="F94" s="56">
        <f>VLOOKUP($B94,[2]pivot!$P$6:$S$116,F$120,FALSE)</f>
        <v>0.46511627906976744</v>
      </c>
      <c r="G94" s="57">
        <f>VLOOKUP($B94,[2]pivot!$P$6:$S$116,G$120,FALSE)</f>
        <v>0</v>
      </c>
      <c r="H94" s="55">
        <f>VLOOKUP($B94,[2]pivot!$AH$6:$AM$116,H$120,FALSE)</f>
        <v>0.20454545454545456</v>
      </c>
      <c r="I94" s="58">
        <f>VLOOKUP($B94,[2]pivot!$AH$6:$AM$116,I$120,FALSE)</f>
        <v>0.43181818181818182</v>
      </c>
      <c r="J94" s="58">
        <f>VLOOKUP($B94,[2]pivot!$AH$6:$AM$116,J$120,FALSE)</f>
        <v>2.2727272727272728E-2</v>
      </c>
      <c r="K94" s="58">
        <f>VLOOKUP($B94,[2]pivot!$AH$6:$AM$116,K$120,FALSE)</f>
        <v>0</v>
      </c>
      <c r="L94" s="59">
        <f>VLOOKUP($B94,[2]pivot!$AH$6:$AM$116,L$120,FALSE)</f>
        <v>0.13636363636363635</v>
      </c>
      <c r="M94" s="23"/>
    </row>
    <row r="95" spans="1:13" ht="14.25" customHeight="1">
      <c r="A95" s="23"/>
      <c r="B95" s="255" t="s">
        <v>149</v>
      </c>
      <c r="C95" s="60">
        <f>VLOOKUP($B95,[2]pivot!$E$6:$G$116,C$120,FALSE)</f>
        <v>49</v>
      </c>
      <c r="D95" s="61">
        <f>VLOOKUP($B95,[2]pivot!$E$6:$G$116,D$120,FALSE)</f>
        <v>1.6660999659979598E-2</v>
      </c>
      <c r="E95" s="62">
        <f>VLOOKUP($B95,[2]pivot!$P$6:$S$116,E$120,FALSE)</f>
        <v>0.30612244897959184</v>
      </c>
      <c r="F95" s="63">
        <f>VLOOKUP($B95,[2]pivot!$P$6:$S$116,F$120,FALSE)</f>
        <v>0.69387755102040816</v>
      </c>
      <c r="G95" s="64">
        <f>VLOOKUP($B95,[2]pivot!$P$6:$S$116,G$120,FALSE)</f>
        <v>0</v>
      </c>
      <c r="H95" s="62">
        <f>VLOOKUP($B95,[2]pivot!$AH$6:$AM$116,H$120,FALSE)</f>
        <v>0.20408163265306123</v>
      </c>
      <c r="I95" s="65">
        <f>VLOOKUP($B95,[2]pivot!$AH$6:$AM$116,I$120,FALSE)</f>
        <v>0.26530612244897961</v>
      </c>
      <c r="J95" s="65">
        <f>VLOOKUP($B95,[2]pivot!$AH$6:$AM$116,J$120,FALSE)</f>
        <v>0.12244897959183673</v>
      </c>
      <c r="K95" s="65">
        <f>VLOOKUP($B95,[2]pivot!$AH$6:$AM$116,K$120,FALSE)</f>
        <v>2.0408163265306121E-2</v>
      </c>
      <c r="L95" s="66">
        <f>VLOOKUP($B95,[2]pivot!$AH$6:$AM$116,L$120,FALSE)</f>
        <v>0.22448979591836735</v>
      </c>
      <c r="M95" s="23"/>
    </row>
    <row r="96" spans="1:13" ht="14.25" customHeight="1">
      <c r="A96" s="23"/>
      <c r="B96" s="44" t="s">
        <v>31</v>
      </c>
      <c r="C96" s="78">
        <f>VLOOKUP($B96,[2]pivot!$E$81:$G$110,C$120,FALSE)</f>
        <v>39</v>
      </c>
      <c r="D96" s="79">
        <f>VLOOKUP($B96,[2]pivot!$E$81:$G$110,D$120,FALSE)</f>
        <v>1.3260795647738865E-2</v>
      </c>
      <c r="E96" s="47">
        <f>VLOOKUP($B96,[2]pivot!$P$81:$S$110,E$120,FALSE)</f>
        <v>0.41025641025641024</v>
      </c>
      <c r="F96" s="48">
        <f>VLOOKUP($B96,[2]pivot!$P$81:$S$110,F$120,FALSE)</f>
        <v>0.53846153846153844</v>
      </c>
      <c r="G96" s="40">
        <f>VLOOKUP($B96,[2]pivot!$P$81:$S$110,G$120,FALSE)</f>
        <v>5.128205128205128E-2</v>
      </c>
      <c r="H96" s="50">
        <f>VLOOKUP($B96,[2]pivot!$AH$81:$AM$110,H$120,FALSE)</f>
        <v>0.51282051282051277</v>
      </c>
      <c r="I96" s="51">
        <f>VLOOKUP($B96,[2]pivot!$AH$81:$AM$110,I$120,FALSE)</f>
        <v>0.66666666666666652</v>
      </c>
      <c r="J96" s="51">
        <f>VLOOKUP($B96,[2]pivot!$AH$81:$AM$110,J$120,FALSE)</f>
        <v>0.10256410256410256</v>
      </c>
      <c r="K96" s="51">
        <f>VLOOKUP($B96,[2]pivot!$AH$81:$AM$110,K$120,FALSE)</f>
        <v>7.6923076923076927E-2</v>
      </c>
      <c r="L96" s="52">
        <f>VLOOKUP($B96,[2]pivot!$AH$81:$AM$110,L$120,FALSE)</f>
        <v>2.564102564102564E-2</v>
      </c>
      <c r="M96" s="23"/>
    </row>
    <row r="97" spans="1:15" ht="14.25" customHeight="1">
      <c r="A97" s="23"/>
      <c r="B97" s="254" t="s">
        <v>150</v>
      </c>
      <c r="C97" s="53">
        <f>VLOOKUP($B97,[2]pivot!$E$6:$G$116,C$120,FALSE)</f>
        <v>34</v>
      </c>
      <c r="D97" s="54">
        <f>VLOOKUP($B97,[2]pivot!$E$6:$G$116,D$120,FALSE)</f>
        <v>1.1560693641618497E-2</v>
      </c>
      <c r="E97" s="55">
        <f>VLOOKUP($B97,[2]pivot!$P$6:$S$116,E$120,FALSE)</f>
        <v>0.38235294117647056</v>
      </c>
      <c r="F97" s="56">
        <f>VLOOKUP($B97,[2]pivot!$P$6:$S$116,F$120,FALSE)</f>
        <v>0.55882352941176472</v>
      </c>
      <c r="G97" s="57">
        <f>VLOOKUP($B97,[2]pivot!$P$6:$S$116,G$120,FALSE)</f>
        <v>5.8823529411764705E-2</v>
      </c>
      <c r="H97" s="55">
        <f>VLOOKUP($B97,[2]pivot!$AH$6:$AM$116,H$120,FALSE)</f>
        <v>0.47058823529411764</v>
      </c>
      <c r="I97" s="58">
        <f>VLOOKUP($B97,[2]pivot!$AH$6:$AM$116,I$120,FALSE)</f>
        <v>0.61764705882352944</v>
      </c>
      <c r="J97" s="58">
        <f>VLOOKUP($B97,[2]pivot!$AH$6:$AM$116,J$120,FALSE)</f>
        <v>0.11764705882352941</v>
      </c>
      <c r="K97" s="58">
        <f>VLOOKUP($B97,[2]pivot!$AH$6:$AM$116,K$120,FALSE)</f>
        <v>8.8235294117647065E-2</v>
      </c>
      <c r="L97" s="59">
        <f>VLOOKUP($B97,[2]pivot!$AH$6:$AM$116,L$120,FALSE)</f>
        <v>2.9411764705882353E-2</v>
      </c>
      <c r="M97" s="23"/>
    </row>
    <row r="98" spans="1:15" ht="14.25" customHeight="1">
      <c r="A98" s="23"/>
      <c r="B98" s="256" t="s">
        <v>151</v>
      </c>
      <c r="C98" s="81">
        <f>VLOOKUP($B98,[2]pivot!$E$6:$G$116,C$120,FALSE)</f>
        <v>5</v>
      </c>
      <c r="D98" s="82">
        <f>VLOOKUP($B98,[2]pivot!$E$6:$G$116,D$120,FALSE)</f>
        <v>1.7001020061203672E-3</v>
      </c>
      <c r="E98" s="83">
        <f>VLOOKUP($B98,[2]pivot!$P$6:$S$116,E$120,FALSE)</f>
        <v>0.6</v>
      </c>
      <c r="F98" s="84">
        <f>VLOOKUP($B98,[2]pivot!$P$6:$S$116,F$120,FALSE)</f>
        <v>0.4</v>
      </c>
      <c r="G98" s="85">
        <f>VLOOKUP($B98,[2]pivot!$P$6:$S$116,G$120,FALSE)</f>
        <v>0</v>
      </c>
      <c r="H98" s="83">
        <f>VLOOKUP($B98,[2]pivot!$AH$6:$AM$116,H$120,FALSE)</f>
        <v>0.8</v>
      </c>
      <c r="I98" s="86">
        <f>VLOOKUP($B98,[2]pivot!$AH$6:$AM$116,I$120,FALSE)</f>
        <v>1</v>
      </c>
      <c r="J98" s="86">
        <f>VLOOKUP($B98,[2]pivot!$AH$6:$AM$116,J$120,FALSE)</f>
        <v>0</v>
      </c>
      <c r="K98" s="86">
        <f>VLOOKUP($B98,[2]pivot!$AH$6:$AM$116,K$120,FALSE)</f>
        <v>0</v>
      </c>
      <c r="L98" s="87">
        <f>VLOOKUP($B98,[2]pivot!$AH$6:$AM$116,L$120,FALSE)</f>
        <v>0</v>
      </c>
      <c r="M98" s="23"/>
    </row>
    <row r="99" spans="1:15" ht="14.25" customHeight="1">
      <c r="A99" s="23"/>
      <c r="B99" s="80" t="s">
        <v>39</v>
      </c>
      <c r="C99" s="78">
        <f>VLOOKUP($B99,[2]pivot!$E$81:$G$110,C$120,FALSE)</f>
        <v>18</v>
      </c>
      <c r="D99" s="79">
        <f>VLOOKUP($B99,[2]pivot!$E$81:$G$110,D$120,FALSE)</f>
        <v>6.1203672220333221E-3</v>
      </c>
      <c r="E99" s="47">
        <f>VLOOKUP($B99,[2]pivot!$P$81:$S$110,E$120,FALSE)</f>
        <v>0.83333333333333337</v>
      </c>
      <c r="F99" s="48">
        <f>VLOOKUP($B99,[2]pivot!$P$81:$S$110,F$120,FALSE)</f>
        <v>0.16666666666666666</v>
      </c>
      <c r="G99" s="40">
        <f>VLOOKUP($B99,[2]pivot!$P$81:$S$110,G$120,FALSE)</f>
        <v>0</v>
      </c>
      <c r="H99" s="50">
        <f>VLOOKUP($B99,[2]pivot!$AH$81:$AM$110,H$120,FALSE)</f>
        <v>0.55555555555555558</v>
      </c>
      <c r="I99" s="51">
        <f>VLOOKUP($B99,[2]pivot!$AH$81:$AM$110,I$120,FALSE)</f>
        <v>0.7777777777777779</v>
      </c>
      <c r="J99" s="51">
        <f>VLOOKUP($B99,[2]pivot!$AH$81:$AM$110,J$120,FALSE)</f>
        <v>0.1111111111111111</v>
      </c>
      <c r="K99" s="51">
        <f>VLOOKUP($B99,[2]pivot!$AH$81:$AM$110,K$120,FALSE)</f>
        <v>0</v>
      </c>
      <c r="L99" s="52">
        <f>VLOOKUP($B99,[2]pivot!$AH$81:$AM$110,L$120,FALSE)</f>
        <v>5.5555555555555552E-2</v>
      </c>
      <c r="M99" s="23"/>
    </row>
    <row r="100" spans="1:15" ht="14.25" customHeight="1">
      <c r="A100" s="23"/>
      <c r="B100" s="254" t="s">
        <v>152</v>
      </c>
      <c r="C100" s="53">
        <f>VLOOKUP($B100,[2]pivot!$E$6:$G$116,C$120,FALSE)</f>
        <v>18</v>
      </c>
      <c r="D100" s="54">
        <f>VLOOKUP($B100,[2]pivot!$E$6:$G$116,D$120,FALSE)</f>
        <v>6.1203672220333221E-3</v>
      </c>
      <c r="E100" s="55">
        <f>VLOOKUP($B100,[2]pivot!$P$6:$S$116,E$120,FALSE)</f>
        <v>0.83333333333333337</v>
      </c>
      <c r="F100" s="56">
        <f>VLOOKUP($B100,[2]pivot!$P$6:$S$116,F$120,FALSE)</f>
        <v>0.16666666666666666</v>
      </c>
      <c r="G100" s="57">
        <f>VLOOKUP($B100,[2]pivot!$P$6:$S$116,G$120,FALSE)</f>
        <v>0</v>
      </c>
      <c r="H100" s="55">
        <f>VLOOKUP($B100,[2]pivot!$AH$6:$AM$116,H$120,FALSE)</f>
        <v>0.55555555555555558</v>
      </c>
      <c r="I100" s="58">
        <f>VLOOKUP($B100,[2]pivot!$AH$6:$AM$116,I$120,FALSE)</f>
        <v>0.7777777777777779</v>
      </c>
      <c r="J100" s="58">
        <f>VLOOKUP($B100,[2]pivot!$AH$6:$AM$116,J$120,FALSE)</f>
        <v>0.1111111111111111</v>
      </c>
      <c r="K100" s="58">
        <f>VLOOKUP($B100,[2]pivot!$AH$6:$AM$116,K$120,FALSE)</f>
        <v>0</v>
      </c>
      <c r="L100" s="59">
        <f>VLOOKUP($B100,[2]pivot!$AH$6:$AM$116,L$120,FALSE)</f>
        <v>5.5555555555555552E-2</v>
      </c>
      <c r="M100" s="23"/>
    </row>
    <row r="101" spans="1:15" ht="14.25" customHeight="1">
      <c r="A101" s="23"/>
      <c r="B101" s="44" t="s">
        <v>60</v>
      </c>
      <c r="C101" s="45">
        <f>VLOOKUP($B101,[2]pivot!$E$81:$G$110,C$120,FALSE)</f>
        <v>161</v>
      </c>
      <c r="D101" s="46">
        <f>VLOOKUP($B101,[2]pivot!$E$81:$G$110,D$120,FALSE)</f>
        <v>5.4743284597075823E-2</v>
      </c>
      <c r="E101" s="50">
        <f>VLOOKUP($B101,[2]pivot!$P$81:$S$110,E$120,FALSE)</f>
        <v>0.42138364779874216</v>
      </c>
      <c r="F101" s="67">
        <f>VLOOKUP($B101,[2]pivot!$P$81:$S$110,F$120,FALSE)</f>
        <v>0.56603773584905659</v>
      </c>
      <c r="G101" s="49">
        <f>VLOOKUP($B101,[2]pivot!$P$81:$S$110,G$120,FALSE)</f>
        <v>1.2578616352201259E-2</v>
      </c>
      <c r="H101" s="50">
        <f>VLOOKUP($B101,[2]pivot!$AH$81:$AM$110,H$120,FALSE)</f>
        <v>0.44720496894409939</v>
      </c>
      <c r="I101" s="51">
        <f>VLOOKUP($B101,[2]pivot!$AH$81:$AM$110,I$120,FALSE)</f>
        <v>0.77018633540372672</v>
      </c>
      <c r="J101" s="51">
        <f>VLOOKUP($B101,[2]pivot!$AH$81:$AM$110,J$120,FALSE)</f>
        <v>8.6956521739130432E-2</v>
      </c>
      <c r="K101" s="51">
        <f>VLOOKUP($B101,[2]pivot!$AH$81:$AM$110,K$120,FALSE)</f>
        <v>4.3478260869565216E-2</v>
      </c>
      <c r="L101" s="52">
        <f>VLOOKUP($B101,[2]pivot!$AH$81:$AM$110,L$120,FALSE)</f>
        <v>1.2422360248447204E-2</v>
      </c>
      <c r="M101" s="23"/>
    </row>
    <row r="102" spans="1:15" ht="14.25" customHeight="1">
      <c r="A102" s="23"/>
      <c r="B102" s="254" t="s">
        <v>153</v>
      </c>
      <c r="C102" s="53">
        <f>VLOOKUP($B102,[2]pivot!$E$6:$G$116,C$120,FALSE)</f>
        <v>63</v>
      </c>
      <c r="D102" s="54">
        <f>VLOOKUP($B102,[2]pivot!$E$6:$G$116,D$120,FALSE)</f>
        <v>2.1421285277116626E-2</v>
      </c>
      <c r="E102" s="55">
        <f>VLOOKUP($B102,[2]pivot!$P$6:$S$116,E$120,FALSE)</f>
        <v>0.37096774193548387</v>
      </c>
      <c r="F102" s="56">
        <f>VLOOKUP($B102,[2]pivot!$P$6:$S$116,F$120,FALSE)</f>
        <v>0.61290322580645162</v>
      </c>
      <c r="G102" s="57">
        <f>VLOOKUP($B102,[2]pivot!$P$6:$S$116,G$120,FALSE)</f>
        <v>1.6129032258064516E-2</v>
      </c>
      <c r="H102" s="55">
        <f>VLOOKUP($B102,[2]pivot!$AH$6:$AM$116,H$120,FALSE)</f>
        <v>0.46031746031746029</v>
      </c>
      <c r="I102" s="58">
        <f>VLOOKUP($B102,[2]pivot!$AH$6:$AM$116,I$120,FALSE)</f>
        <v>0.74603174603174593</v>
      </c>
      <c r="J102" s="58">
        <f>VLOOKUP($B102,[2]pivot!$AH$6:$AM$116,J$120,FALSE)</f>
        <v>7.9365079365079361E-2</v>
      </c>
      <c r="K102" s="58">
        <f>VLOOKUP($B102,[2]pivot!$AH$6:$AM$116,K$120,FALSE)</f>
        <v>3.1746031746031744E-2</v>
      </c>
      <c r="L102" s="59">
        <f>VLOOKUP($B102,[2]pivot!$AH$6:$AM$116,L$120,FALSE)</f>
        <v>1.5873015873015872E-2</v>
      </c>
      <c r="M102" s="23"/>
    </row>
    <row r="103" spans="1:15" ht="14.25" customHeight="1">
      <c r="A103" s="23"/>
      <c r="B103" s="254" t="s">
        <v>155</v>
      </c>
      <c r="C103" s="53">
        <f>VLOOKUP($B103,[2]pivot!$E$6:$G$116,C$120,FALSE)</f>
        <v>22</v>
      </c>
      <c r="D103" s="54">
        <f>VLOOKUP($B103,[2]pivot!$E$6:$G$116,D$120,FALSE)</f>
        <v>7.4804488269296157E-3</v>
      </c>
      <c r="E103" s="55">
        <f>VLOOKUP($B103,[2]pivot!$P$6:$S$116,E$120,FALSE)</f>
        <v>0.18181818181818182</v>
      </c>
      <c r="F103" s="56">
        <f>VLOOKUP($B103,[2]pivot!$P$6:$S$116,F$120,FALSE)</f>
        <v>0.77272727272727271</v>
      </c>
      <c r="G103" s="57">
        <f>VLOOKUP($B103,[2]pivot!$P$6:$S$116,G$120,FALSE)</f>
        <v>4.5454545454545456E-2</v>
      </c>
      <c r="H103" s="55">
        <f>VLOOKUP($B103,[2]pivot!$AH$6:$AM$116,H$120,FALSE)</f>
        <v>0.45454545454545453</v>
      </c>
      <c r="I103" s="58">
        <f>VLOOKUP($B103,[2]pivot!$AH$6:$AM$116,I$120,FALSE)</f>
        <v>0.68181818181818177</v>
      </c>
      <c r="J103" s="58">
        <f>VLOOKUP($B103,[2]pivot!$AH$6:$AM$116,J$120,FALSE)</f>
        <v>9.0909090909090912E-2</v>
      </c>
      <c r="K103" s="58">
        <f>VLOOKUP($B103,[2]pivot!$AH$6:$AM$116,K$120,FALSE)</f>
        <v>0.13636363636363635</v>
      </c>
      <c r="L103" s="59">
        <f>VLOOKUP($B103,[2]pivot!$AH$6:$AM$116,L$120,FALSE)</f>
        <v>0</v>
      </c>
      <c r="M103" s="23"/>
    </row>
    <row r="104" spans="1:15" ht="14.25" customHeight="1">
      <c r="A104" s="23"/>
      <c r="B104" s="254" t="s">
        <v>156</v>
      </c>
      <c r="C104" s="53">
        <f>VLOOKUP($B104,[2]pivot!$E$6:$G$116,C$120,FALSE)</f>
        <v>40</v>
      </c>
      <c r="D104" s="54">
        <f>VLOOKUP($B104,[2]pivot!$E$6:$G$116,D$120,FALSE)</f>
        <v>1.3600816048962938E-2</v>
      </c>
      <c r="E104" s="55">
        <f>VLOOKUP($B104,[2]pivot!$P$6:$S$116,E$120,FALSE)</f>
        <v>0.64102564102564108</v>
      </c>
      <c r="F104" s="56">
        <f>VLOOKUP($B104,[2]pivot!$P$6:$S$116,F$120,FALSE)</f>
        <v>0.35897435897435898</v>
      </c>
      <c r="G104" s="57">
        <f>VLOOKUP($B104,[2]pivot!$P$6:$S$116,G$120,FALSE)</f>
        <v>0</v>
      </c>
      <c r="H104" s="55">
        <f>VLOOKUP($B104,[2]pivot!$AH$6:$AM$116,H$120,FALSE)</f>
        <v>0.57499999999999996</v>
      </c>
      <c r="I104" s="58">
        <f>VLOOKUP($B104,[2]pivot!$AH$6:$AM$116,I$120,FALSE)</f>
        <v>0.89999999999999991</v>
      </c>
      <c r="J104" s="58">
        <f>VLOOKUP($B104,[2]pivot!$AH$6:$AM$116,J$120,FALSE)</f>
        <v>2.5000000000000001E-2</v>
      </c>
      <c r="K104" s="58">
        <f>VLOOKUP($B104,[2]pivot!$AH$6:$AM$116,K$120,FALSE)</f>
        <v>2.5000000000000001E-2</v>
      </c>
      <c r="L104" s="59">
        <f>VLOOKUP($B104,[2]pivot!$AH$6:$AM$116,L$120,FALSE)</f>
        <v>0</v>
      </c>
      <c r="M104" s="23"/>
    </row>
    <row r="105" spans="1:15" ht="14.25" customHeight="1">
      <c r="A105" s="23"/>
      <c r="B105" s="254" t="s">
        <v>195</v>
      </c>
      <c r="C105" s="53">
        <f>VLOOKUP(B105,[2]pivot!E6:H116,'Indicator 16 Related 2025-26'!C120,FALSE)</f>
        <v>36</v>
      </c>
      <c r="D105" s="54">
        <f>VLOOKUP($B105,[2]pivot!$E$6:$G$116,D$120,FALSE)</f>
        <v>1.2240734444066644E-2</v>
      </c>
      <c r="E105" s="55">
        <f>VLOOKUP($B105,[2]pivot!$P$6:$S$116,E$120,FALSE)</f>
        <v>0.41666666666666669</v>
      </c>
      <c r="F105" s="56">
        <f>VLOOKUP($B105,[2]pivot!$P$6:$S$116,F$120,FALSE)</f>
        <v>0.58333333333333337</v>
      </c>
      <c r="G105" s="57">
        <f>VLOOKUP($B105,[2]pivot!$P$6:$S$116,G$120,FALSE)</f>
        <v>0</v>
      </c>
      <c r="H105" s="55">
        <f>VLOOKUP($B105,[2]pivot!$AH$6:$AM$116,H$120,FALSE)</f>
        <v>0.27777777777777779</v>
      </c>
      <c r="I105" s="58">
        <f>VLOOKUP($B105,[2]pivot!$AH$6:$AM$116,I$120,FALSE)</f>
        <v>0.72222222222222221</v>
      </c>
      <c r="J105" s="58">
        <f>VLOOKUP($B105,[2]pivot!$AH$6:$AM$116,J$120,FALSE)</f>
        <v>0.16666666666666666</v>
      </c>
      <c r="K105" s="58">
        <f>VLOOKUP($B105,[2]pivot!$AH$6:$AM$116,K$120,FALSE)</f>
        <v>2.7777777777777776E-2</v>
      </c>
      <c r="L105" s="59">
        <f>VLOOKUP($B105,[2]pivot!$AH$6:$AM$116,L$120,FALSE)</f>
        <v>2.7777777777777776E-2</v>
      </c>
      <c r="M105" s="23"/>
    </row>
    <row r="106" spans="1:15" ht="14.25" customHeight="1">
      <c r="A106" s="23"/>
      <c r="B106" s="44" t="s">
        <v>65</v>
      </c>
      <c r="C106" s="45">
        <f>VLOOKUP($B106,[2]pivot!$E$81:$G$110,C$120,FALSE)</f>
        <v>89</v>
      </c>
      <c r="D106" s="46">
        <f>VLOOKUP($B106,[2]pivot!$E$81:$G$110,D$120,FALSE)</f>
        <v>3.0261815708942538E-2</v>
      </c>
      <c r="E106" s="50">
        <f>VLOOKUP($B106,[2]pivot!$P$81:$S$110,E$120,FALSE)</f>
        <v>0.6179775280898876</v>
      </c>
      <c r="F106" s="67">
        <f>VLOOKUP($B106,[2]pivot!$P$81:$S$110,F$120,FALSE)</f>
        <v>0.33707865168539325</v>
      </c>
      <c r="G106" s="49">
        <f>VLOOKUP($B106,[2]pivot!$P$81:$S$110,G$120,FALSE)</f>
        <v>4.49438202247191E-2</v>
      </c>
      <c r="H106" s="50">
        <f>VLOOKUP($B106,[2]pivot!$AH$81:$AM$110,H$120,FALSE)</f>
        <v>0.39325842696629215</v>
      </c>
      <c r="I106" s="51">
        <f>VLOOKUP($B106,[2]pivot!$AH$81:$AM$110,I$120,FALSE)</f>
        <v>0.6067415730337079</v>
      </c>
      <c r="J106" s="51">
        <f>VLOOKUP($B106,[2]pivot!$AH$81:$AM$110,J$120,FALSE)</f>
        <v>0.1797752808988764</v>
      </c>
      <c r="K106" s="51">
        <f>VLOOKUP($B106,[2]pivot!$AH$81:$AM$110,K$120,FALSE)</f>
        <v>0.1348314606741573</v>
      </c>
      <c r="L106" s="52">
        <f>VLOOKUP($B106,[2]pivot!$AH$81:$AM$110,L$120,FALSE)</f>
        <v>1.1235955056179775E-2</v>
      </c>
      <c r="M106" s="23"/>
    </row>
    <row r="107" spans="1:15" ht="14.25" customHeight="1">
      <c r="A107" s="23"/>
      <c r="B107" s="254" t="s">
        <v>157</v>
      </c>
      <c r="C107" s="53">
        <f>VLOOKUP($B107,[2]pivot!$E$6:$G$116,C$120,FALSE)</f>
        <v>50</v>
      </c>
      <c r="D107" s="54">
        <f>VLOOKUP($B107,[2]pivot!$E$6:$G$116,D$120,FALSE)</f>
        <v>1.7001020061203673E-2</v>
      </c>
      <c r="E107" s="55">
        <f>VLOOKUP($B107,[2]pivot!$P$6:$S$116,E$120,FALSE)</f>
        <v>0.68</v>
      </c>
      <c r="F107" s="56">
        <f>VLOOKUP($B107,[2]pivot!$P$6:$S$116,F$120,FALSE)</f>
        <v>0.26</v>
      </c>
      <c r="G107" s="57">
        <f>VLOOKUP($B107,[2]pivot!$P$6:$S$116,G$120,FALSE)</f>
        <v>0.06</v>
      </c>
      <c r="H107" s="55">
        <f>VLOOKUP($B107,[2]pivot!$AH$6:$AM$116,H$120,FALSE)</f>
        <v>0.48</v>
      </c>
      <c r="I107" s="58">
        <f>VLOOKUP($B107,[2]pivot!$AH$6:$AM$116,I$120,FALSE)</f>
        <v>0.6</v>
      </c>
      <c r="J107" s="58">
        <f>VLOOKUP($B107,[2]pivot!$AH$6:$AM$116,J$120,FALSE)</f>
        <v>0.16</v>
      </c>
      <c r="K107" s="58">
        <f>VLOOKUP($B107,[2]pivot!$AH$6:$AM$116,K$120,FALSE)</f>
        <v>0.18</v>
      </c>
      <c r="L107" s="59">
        <f>VLOOKUP($B107,[2]pivot!$AH$6:$AM$116,L$120,FALSE)</f>
        <v>0</v>
      </c>
      <c r="M107" s="23"/>
    </row>
    <row r="108" spans="1:15" ht="14.25" customHeight="1">
      <c r="A108" s="23"/>
      <c r="B108" s="254" t="s">
        <v>158</v>
      </c>
      <c r="C108" s="53">
        <f>VLOOKUP($B108,[2]pivot!$E$6:$G$116,C$120,FALSE)</f>
        <v>3</v>
      </c>
      <c r="D108" s="54">
        <f>VLOOKUP($B108,[2]pivot!$E$6:$G$116,D$120,FALSE)</f>
        <v>1.0200612036722204E-3</v>
      </c>
      <c r="E108" s="55">
        <f>VLOOKUP($B108,[2]pivot!$P$6:$S$116,E$120,FALSE)</f>
        <v>0.33333333333333331</v>
      </c>
      <c r="F108" s="56">
        <f>VLOOKUP($B108,[2]pivot!$P$6:$S$116,F$120,FALSE)</f>
        <v>0.66666666666666663</v>
      </c>
      <c r="G108" s="57">
        <f>VLOOKUP($B108,[2]pivot!$P$6:$S$116,G$120,FALSE)</f>
        <v>0</v>
      </c>
      <c r="H108" s="55">
        <f>VLOOKUP($B108,[2]pivot!$AH$6:$AM$116,H$120,FALSE)</f>
        <v>0.33333333333333331</v>
      </c>
      <c r="I108" s="58">
        <f>VLOOKUP($B108,[2]pivot!$AH$6:$AM$116,I$120,FALSE)</f>
        <v>0.66666666666666663</v>
      </c>
      <c r="J108" s="58">
        <f>VLOOKUP($B108,[2]pivot!$AH$6:$AM$116,J$120,FALSE)</f>
        <v>0.33333333333333331</v>
      </c>
      <c r="K108" s="58">
        <f>VLOOKUP($B108,[2]pivot!$AH$6:$AM$116,K$120,FALSE)</f>
        <v>0</v>
      </c>
      <c r="L108" s="59">
        <f>VLOOKUP($B108,[2]pivot!$AH$6:$AM$116,L$120,FALSE)</f>
        <v>0</v>
      </c>
      <c r="M108" s="23"/>
    </row>
    <row r="109" spans="1:15" ht="14.25" customHeight="1" thickBot="1">
      <c r="A109" s="23"/>
      <c r="B109" s="265" t="s">
        <v>159</v>
      </c>
      <c r="C109" s="68">
        <f>VLOOKUP($B109,[2]pivot!$E$6:$G$116,C$120,FALSE)</f>
        <v>36</v>
      </c>
      <c r="D109" s="69">
        <f>VLOOKUP($B109,[2]pivot!$E$6:$G$116,D$120,FALSE)</f>
        <v>1.2240734444066644E-2</v>
      </c>
      <c r="E109" s="70">
        <f>VLOOKUP($B109,[2]pivot!$P$6:$S$116,E$120,FALSE)</f>
        <v>0.55555555555555558</v>
      </c>
      <c r="F109" s="71">
        <f>VLOOKUP($B109,[2]pivot!$P$6:$S$116,F$120,FALSE)</f>
        <v>0.41666666666666669</v>
      </c>
      <c r="G109" s="72">
        <f>VLOOKUP($B109,[2]pivot!$P$6:$S$116,G$120,FALSE)</f>
        <v>2.7777777777777776E-2</v>
      </c>
      <c r="H109" s="70">
        <f>VLOOKUP($B109,[2]pivot!$AH$6:$AM$116,H$120,FALSE)</f>
        <v>0.27777777777777779</v>
      </c>
      <c r="I109" s="73">
        <f>VLOOKUP($B109,[2]pivot!$AH$6:$AM$116,I$120,FALSE)</f>
        <v>0.61111111111111116</v>
      </c>
      <c r="J109" s="73">
        <f>VLOOKUP($B109,[2]pivot!$AH$6:$AM$116,J$120,FALSE)</f>
        <v>0.19444444444444445</v>
      </c>
      <c r="K109" s="73">
        <f>VLOOKUP($B109,[2]pivot!$AH$6:$AM$116,K$120,FALSE)</f>
        <v>8.3333333333333329E-2</v>
      </c>
      <c r="L109" s="74">
        <f>VLOOKUP($B109,[2]pivot!$AH$6:$AM$116,L$120,FALSE)</f>
        <v>2.7777777777777776E-2</v>
      </c>
      <c r="M109" s="23"/>
    </row>
    <row r="110" spans="1:15" ht="14.25" customHeight="1" thickTop="1">
      <c r="A110" s="23"/>
      <c r="B110" s="35" t="s">
        <v>160</v>
      </c>
      <c r="C110" s="75">
        <f>VLOOKUP($B110,[2]pivot!$E$6:$G$116,C$120,FALSE)</f>
        <v>9</v>
      </c>
      <c r="D110" s="37">
        <f>VLOOKUP($B110,[2]pivot!$E$6:$G$116,D$120,FALSE)</f>
        <v>3.0601836110166611E-3</v>
      </c>
      <c r="E110" s="88">
        <f>VLOOKUP($B110,[2]pivot!$P$6:$S$116,E$120,FALSE)</f>
        <v>0.66666666666666663</v>
      </c>
      <c r="F110" s="76">
        <f>VLOOKUP($B110,[2]pivot!$P$6:$S$116,F$120,FALSE)</f>
        <v>0.33333333333333331</v>
      </c>
      <c r="G110" s="77">
        <f>VLOOKUP($B110,[2]pivot!$P$6:$S$116,G$120,FALSE)</f>
        <v>0</v>
      </c>
      <c r="H110" s="41">
        <f>VLOOKUP($B110,[2]pivot!$AH$6:$AM$116,H$120,FALSE)</f>
        <v>0.55555555555555558</v>
      </c>
      <c r="I110" s="42">
        <f>VLOOKUP($B110,[2]pivot!$AH$6:$AM$116,I$120,FALSE)</f>
        <v>0.88888888888888884</v>
      </c>
      <c r="J110" s="42">
        <f>VLOOKUP($B110,[2]pivot!$AH$6:$AM$116,J$120,FALSE)</f>
        <v>0.1111111111111111</v>
      </c>
      <c r="K110" s="42">
        <f>VLOOKUP($B110,[2]pivot!$AH$6:$AM$116,K$120,FALSE)</f>
        <v>0</v>
      </c>
      <c r="L110" s="43">
        <f>VLOOKUP($B110,[2]pivot!$AH$6:$AM$116,L$120,FALSE)</f>
        <v>0</v>
      </c>
      <c r="M110" s="23"/>
      <c r="O110">
        <f>[2]pivot!B111</f>
        <v>9</v>
      </c>
    </row>
    <row r="111" spans="1:15" ht="14.25" customHeight="1">
      <c r="A111" s="23"/>
      <c r="B111" s="44" t="s">
        <v>39</v>
      </c>
      <c r="C111" s="45">
        <f>VLOOKUP($B111,[2]pivot!$E$111:$G$115,C$120,FALSE)</f>
        <v>6</v>
      </c>
      <c r="D111" s="46">
        <f>VLOOKUP($B111,[2]pivot!$E$111:$G$115,D$120,FALSE)</f>
        <v>2.0401224073444408E-3</v>
      </c>
      <c r="E111" s="50">
        <f>VLOOKUP($B111,[2]pivot!$P$111:$S$115,E$120,FALSE)</f>
        <v>1</v>
      </c>
      <c r="F111" s="67">
        <f>VLOOKUP($B111,[2]pivot!$P$111:$S$115,F$120,FALSE)</f>
        <v>0</v>
      </c>
      <c r="G111" s="49">
        <f>VLOOKUP($B111,[2]pivot!$P$111:$S$115,G$120,FALSE)</f>
        <v>0</v>
      </c>
      <c r="H111" s="50">
        <f>VLOOKUP($B111,[2]pivot!$AH$111:$AM$115,H$120,FALSE)</f>
        <v>0.5</v>
      </c>
      <c r="I111" s="51">
        <f>VLOOKUP($B111,[2]pivot!$AH$111:$AM$115,I$120,FALSE)</f>
        <v>0.83333333333333326</v>
      </c>
      <c r="J111" s="51">
        <f>VLOOKUP($B111,[2]pivot!$AH$111:$AM$115,J$120,FALSE)</f>
        <v>0.16666666666666666</v>
      </c>
      <c r="K111" s="51">
        <f>VLOOKUP($B111,[2]pivot!$AH$111:$AM$115,K$120,FALSE)</f>
        <v>0</v>
      </c>
      <c r="L111" s="52">
        <f>VLOOKUP($B111,[2]pivot!$AH$111:$AM$115,L$120,FALSE)</f>
        <v>0</v>
      </c>
      <c r="M111" s="23"/>
    </row>
    <row r="112" spans="1:15" ht="14.25" customHeight="1">
      <c r="A112" s="23"/>
      <c r="B112" s="255" t="s">
        <v>161</v>
      </c>
      <c r="C112" s="60">
        <f>VLOOKUP($B112,[2]pivot!$E$6:$G$116,C$120,FALSE)</f>
        <v>6</v>
      </c>
      <c r="D112" s="61">
        <f>VLOOKUP($B112,[2]pivot!$E$6:$G$116,D$120,FALSE)</f>
        <v>2.0401224073444408E-3</v>
      </c>
      <c r="E112" s="62">
        <f>VLOOKUP($B112,[2]pivot!$P$6:$S$116,E$120,FALSE)</f>
        <v>1</v>
      </c>
      <c r="F112" s="63">
        <f>VLOOKUP($B112,[2]pivot!$P$6:$S$116,F$120,FALSE)</f>
        <v>0</v>
      </c>
      <c r="G112" s="64">
        <f>VLOOKUP($B112,[2]pivot!$P$6:$S$116,G$120,FALSE)</f>
        <v>0</v>
      </c>
      <c r="H112" s="62">
        <f>VLOOKUP($B112,[2]pivot!$AH$6:$AM$116,H$120,FALSE)</f>
        <v>0.5</v>
      </c>
      <c r="I112" s="65">
        <f>VLOOKUP($B112,[2]pivot!$AH$6:$AM$116,I$120,FALSE)</f>
        <v>0.83333333333333326</v>
      </c>
      <c r="J112" s="65">
        <f>VLOOKUP($B112,[2]pivot!$AH$6:$AM$116,J$120,FALSE)</f>
        <v>0.16666666666666666</v>
      </c>
      <c r="K112" s="65">
        <f>VLOOKUP($B112,[2]pivot!$AH$6:$AM$116,K$120,FALSE)</f>
        <v>0</v>
      </c>
      <c r="L112" s="66">
        <f>VLOOKUP($B112,[2]pivot!$AH$6:$AM$116,L$120,FALSE)</f>
        <v>0</v>
      </c>
      <c r="M112" s="23"/>
    </row>
    <row r="113" spans="1:13" ht="14.25" customHeight="1">
      <c r="A113" s="23"/>
      <c r="B113" s="44" t="s">
        <v>65</v>
      </c>
      <c r="C113" s="45">
        <f>VLOOKUP($B113,[2]pivot!$E$111:$G$115,C$120,FALSE)</f>
        <v>3</v>
      </c>
      <c r="D113" s="46">
        <f>VLOOKUP($B113,[2]pivot!$E$111:$G$115,D$120,FALSE)</f>
        <v>1.0200612036722204E-3</v>
      </c>
      <c r="E113" s="50">
        <f>VLOOKUP($B113,[2]pivot!$P$111:$S$115,E$120,FALSE)</f>
        <v>0</v>
      </c>
      <c r="F113" s="67">
        <f>VLOOKUP($B113,[2]pivot!$P$111:$S$115,F$120,FALSE)</f>
        <v>1</v>
      </c>
      <c r="G113" s="49">
        <f>VLOOKUP($B113,[2]pivot!$P$111:$S$115,G$120,FALSE)</f>
        <v>0</v>
      </c>
      <c r="H113" s="50">
        <f>VLOOKUP($B113,[2]pivot!$AH$111:$AM$115,H$120,FALSE)</f>
        <v>0.66666666666666663</v>
      </c>
      <c r="I113" s="51">
        <f>VLOOKUP($B113,[2]pivot!$AH$111:$AM$115,I$120,FALSE)</f>
        <v>1</v>
      </c>
      <c r="J113" s="51">
        <f>VLOOKUP($B113,[2]pivot!$AH$111:$AM$115,J$120,FALSE)</f>
        <v>0</v>
      </c>
      <c r="K113" s="51">
        <f>VLOOKUP($B113,[2]pivot!$AH$111:$AM$115,K$120,FALSE)</f>
        <v>0</v>
      </c>
      <c r="L113" s="52">
        <f>VLOOKUP($B113,[2]pivot!$AH$111:$AM$115,L$120,FALSE)</f>
        <v>0</v>
      </c>
      <c r="M113" s="23"/>
    </row>
    <row r="114" spans="1:13" ht="14.25" customHeight="1" thickBot="1">
      <c r="A114" s="23"/>
      <c r="B114" s="266" t="s">
        <v>163</v>
      </c>
      <c r="C114" s="89">
        <f>VLOOKUP($B114,[2]pivot!$E$6:$G$116,C$120,FALSE)</f>
        <v>3</v>
      </c>
      <c r="D114" s="90">
        <f>VLOOKUP($B114,[2]pivot!$E$6:$G$116,D$120,FALSE)</f>
        <v>1.0200612036722204E-3</v>
      </c>
      <c r="E114" s="91">
        <f>VLOOKUP($B114,[2]pivot!$P$6:$S$116,E$120,FALSE)</f>
        <v>0</v>
      </c>
      <c r="F114" s="92">
        <f>VLOOKUP($B114,[2]pivot!$P$6:$S$116,F$120,FALSE)</f>
        <v>1</v>
      </c>
      <c r="G114" s="93">
        <f>VLOOKUP($B114,[2]pivot!$P$6:$S$116,G$120,FALSE)</f>
        <v>0</v>
      </c>
      <c r="H114" s="91">
        <f>VLOOKUP($B114,[2]pivot!$AH$6:$AM$116,H$120,FALSE)</f>
        <v>0.66666666666666663</v>
      </c>
      <c r="I114" s="94">
        <f>VLOOKUP($B114,[2]pivot!$AH$6:$AM$116,I$120,FALSE)</f>
        <v>1</v>
      </c>
      <c r="J114" s="94">
        <f>VLOOKUP($B114,[2]pivot!$AH$6:$AM$116,J$120,FALSE)</f>
        <v>0</v>
      </c>
      <c r="K114" s="94">
        <f>VLOOKUP($B114,[2]pivot!$AH$6:$AM$116,K$120,FALSE)</f>
        <v>0</v>
      </c>
      <c r="L114" s="95">
        <f>VLOOKUP($B114,[2]pivot!$AH$6:$AM$116,L$120,FALSE)</f>
        <v>0</v>
      </c>
      <c r="M114" s="23"/>
    </row>
    <row r="115" spans="1:13" ht="15.75" thickTop="1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</row>
    <row r="116" spans="1:13" ht="15.75">
      <c r="A116" s="23"/>
      <c r="B116" s="278" t="s">
        <v>164</v>
      </c>
      <c r="C116" s="279"/>
      <c r="D116" s="279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1:13" ht="15.75">
      <c r="A117" s="23"/>
      <c r="B117" s="280" t="s">
        <v>169</v>
      </c>
      <c r="C117" s="279"/>
      <c r="D117" s="279"/>
      <c r="E117" s="23"/>
      <c r="F117" s="23"/>
      <c r="G117" s="23"/>
      <c r="H117" s="23"/>
      <c r="I117" s="23"/>
      <c r="J117" s="23"/>
      <c r="K117" s="23"/>
      <c r="L117" s="23"/>
      <c r="M117" s="23"/>
    </row>
    <row r="118" spans="1:13" ht="15.75">
      <c r="B118" s="281" t="s">
        <v>165</v>
      </c>
      <c r="C118" s="279"/>
      <c r="D118" s="279"/>
      <c r="E118" s="23"/>
      <c r="F118" s="23"/>
      <c r="G118" s="23"/>
      <c r="H118" s="23"/>
      <c r="I118" s="23"/>
      <c r="J118" s="23"/>
      <c r="K118" s="23"/>
      <c r="L118" s="23"/>
    </row>
    <row r="120" spans="1:13" hidden="1">
      <c r="C120" s="277">
        <v>2</v>
      </c>
      <c r="D120" s="277">
        <v>3</v>
      </c>
      <c r="E120" s="277">
        <v>2</v>
      </c>
      <c r="F120" s="277">
        <v>3</v>
      </c>
      <c r="G120" s="277">
        <v>4</v>
      </c>
      <c r="H120" s="277">
        <v>2</v>
      </c>
      <c r="I120" s="277">
        <f>H120+1</f>
        <v>3</v>
      </c>
      <c r="J120" s="277">
        <f t="shared" ref="J120:L120" si="0">I120+1</f>
        <v>4</v>
      </c>
      <c r="K120" s="277">
        <f t="shared" si="0"/>
        <v>5</v>
      </c>
      <c r="L120" s="277">
        <f t="shared" si="0"/>
        <v>6</v>
      </c>
    </row>
  </sheetData>
  <mergeCells count="12">
    <mergeCell ref="L2:L3"/>
    <mergeCell ref="B1:D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39370078740157483" right="0.39370078740157483" top="0.59055118110236227" bottom="0.59055118110236227" header="0.31496062992125984" footer="0.31496062992125984"/>
  <pageSetup scale="59" fitToHeight="0" orientation="portrait" r:id="rId1"/>
  <rowBreaks count="1" manualBreakCount="1">
    <brk id="78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0536A-4703-4B45-901D-ED21E6B7016F}">
  <sheetPr>
    <tabColor rgb="FF00B050"/>
    <pageSetUpPr fitToPage="1"/>
  </sheetPr>
  <dimension ref="A1:M119"/>
  <sheetViews>
    <sheetView view="pageBreakPreview" zoomScale="80" zoomScaleNormal="100" zoomScaleSheetLayoutView="80" workbookViewId="0"/>
  </sheetViews>
  <sheetFormatPr defaultRowHeight="15"/>
  <cols>
    <col min="1" max="1" width="2.5703125" customWidth="1"/>
    <col min="2" max="2" width="45.5703125" customWidth="1"/>
    <col min="3" max="4" width="12.7109375" customWidth="1"/>
    <col min="5" max="11" width="11.28515625" customWidth="1"/>
    <col min="12" max="12" width="11.7109375" customWidth="1"/>
    <col min="13" max="13" width="4.5703125" customWidth="1"/>
  </cols>
  <sheetData>
    <row r="1" spans="1:13" ht="18.75" thickBot="1">
      <c r="A1" s="23"/>
      <c r="B1" s="342" t="s">
        <v>182</v>
      </c>
      <c r="C1" s="343"/>
      <c r="D1" s="344"/>
      <c r="E1" s="24"/>
      <c r="F1" s="25"/>
      <c r="G1" s="25"/>
      <c r="H1" s="25"/>
      <c r="I1" s="25"/>
      <c r="J1" s="25"/>
      <c r="K1" s="25"/>
      <c r="L1" s="25"/>
      <c r="M1" s="23"/>
    </row>
    <row r="2" spans="1:13" ht="15.75" thickTop="1">
      <c r="A2" s="23"/>
      <c r="B2" s="345" t="s">
        <v>74</v>
      </c>
      <c r="C2" s="347" t="s">
        <v>75</v>
      </c>
      <c r="D2" s="349" t="s">
        <v>76</v>
      </c>
      <c r="E2" s="351" t="s">
        <v>77</v>
      </c>
      <c r="F2" s="353" t="s">
        <v>78</v>
      </c>
      <c r="G2" s="340" t="s">
        <v>79</v>
      </c>
      <c r="H2" s="351" t="s">
        <v>80</v>
      </c>
      <c r="I2" s="355" t="s">
        <v>81</v>
      </c>
      <c r="J2" s="355" t="s">
        <v>82</v>
      </c>
      <c r="K2" s="355" t="s">
        <v>83</v>
      </c>
      <c r="L2" s="340" t="s">
        <v>84</v>
      </c>
      <c r="M2" s="23"/>
    </row>
    <row r="3" spans="1:13" ht="54" customHeight="1">
      <c r="A3" s="23"/>
      <c r="B3" s="346"/>
      <c r="C3" s="348"/>
      <c r="D3" s="350"/>
      <c r="E3" s="352"/>
      <c r="F3" s="354"/>
      <c r="G3" s="341"/>
      <c r="H3" s="352"/>
      <c r="I3" s="356"/>
      <c r="J3" s="356"/>
      <c r="K3" s="356"/>
      <c r="L3" s="341"/>
      <c r="M3" s="23"/>
    </row>
    <row r="4" spans="1:13" ht="17.100000000000001" customHeight="1" thickBot="1">
      <c r="A4" s="23"/>
      <c r="B4" s="26" t="s">
        <v>17</v>
      </c>
      <c r="C4" s="27">
        <v>2930</v>
      </c>
      <c r="D4" s="28">
        <v>1</v>
      </c>
      <c r="E4" s="29">
        <v>0.54272915230875263</v>
      </c>
      <c r="F4" s="30">
        <v>0.44589937973811167</v>
      </c>
      <c r="G4" s="31">
        <v>1.1371467953135768E-2</v>
      </c>
      <c r="H4" s="32">
        <v>0.34744027303754266</v>
      </c>
      <c r="I4" s="33">
        <v>0.65051194539249146</v>
      </c>
      <c r="J4" s="33">
        <v>0.10716723549488055</v>
      </c>
      <c r="K4" s="33">
        <v>5.2559726962457337E-2</v>
      </c>
      <c r="L4" s="34">
        <v>0.10887372013651878</v>
      </c>
      <c r="M4" s="23"/>
    </row>
    <row r="5" spans="1:13" ht="17.100000000000001" customHeight="1" thickTop="1">
      <c r="A5" s="23"/>
      <c r="B5" s="35" t="s">
        <v>85</v>
      </c>
      <c r="C5" s="36">
        <v>2224</v>
      </c>
      <c r="D5" s="37">
        <v>0.75904436860068258</v>
      </c>
      <c r="E5" s="38">
        <v>0.55681818181818177</v>
      </c>
      <c r="F5" s="39">
        <v>0.43181818181818182</v>
      </c>
      <c r="G5" s="40">
        <v>1.1363636363636364E-2</v>
      </c>
      <c r="H5" s="41">
        <v>0.34802158273381295</v>
      </c>
      <c r="I5" s="42">
        <v>0.67715827338129497</v>
      </c>
      <c r="J5" s="42">
        <v>0.10386690647482015</v>
      </c>
      <c r="K5" s="42">
        <v>5.1258992805755396E-2</v>
      </c>
      <c r="L5" s="43">
        <v>0.12410071942446044</v>
      </c>
      <c r="M5" s="23"/>
    </row>
    <row r="6" spans="1:13" ht="14.25" customHeight="1">
      <c r="A6" s="23"/>
      <c r="B6" s="44" t="s">
        <v>18</v>
      </c>
      <c r="C6" s="45">
        <v>200</v>
      </c>
      <c r="D6" s="46">
        <v>6.8259385665529013E-2</v>
      </c>
      <c r="E6" s="47">
        <v>0.62121212121212122</v>
      </c>
      <c r="F6" s="48">
        <v>0.35353535353535354</v>
      </c>
      <c r="G6" s="49">
        <v>2.5252525252525252E-2</v>
      </c>
      <c r="H6" s="50">
        <v>0.375</v>
      </c>
      <c r="I6" s="51">
        <v>0.71499999999999997</v>
      </c>
      <c r="J6" s="51">
        <v>0.13500000000000001</v>
      </c>
      <c r="K6" s="51">
        <v>0.14000000000000001</v>
      </c>
      <c r="L6" s="52">
        <v>0</v>
      </c>
      <c r="M6" s="23"/>
    </row>
    <row r="7" spans="1:13" ht="14.25" customHeight="1">
      <c r="A7" s="23"/>
      <c r="B7" s="254" t="s">
        <v>86</v>
      </c>
      <c r="C7" s="53">
        <v>23</v>
      </c>
      <c r="D7" s="54">
        <v>7.849829351535836E-3</v>
      </c>
      <c r="E7" s="55">
        <v>0.86363636363636365</v>
      </c>
      <c r="F7" s="56">
        <v>0.13636363636363635</v>
      </c>
      <c r="G7" s="57">
        <v>0</v>
      </c>
      <c r="H7" s="55">
        <v>0.30434782608695654</v>
      </c>
      <c r="I7" s="58">
        <v>0.78260869565217384</v>
      </c>
      <c r="J7" s="58">
        <v>0.13043478260869565</v>
      </c>
      <c r="K7" s="58">
        <v>8.6956521739130432E-2</v>
      </c>
      <c r="L7" s="59">
        <v>0</v>
      </c>
      <c r="M7" s="23"/>
    </row>
    <row r="8" spans="1:13" ht="14.25" customHeight="1">
      <c r="A8" s="23"/>
      <c r="B8" s="254" t="s">
        <v>87</v>
      </c>
      <c r="C8" s="53">
        <v>4</v>
      </c>
      <c r="D8" s="54">
        <v>1.3651877133105802E-3</v>
      </c>
      <c r="E8" s="55">
        <v>0.5</v>
      </c>
      <c r="F8" s="56">
        <v>0.5</v>
      </c>
      <c r="G8" s="57">
        <v>0</v>
      </c>
      <c r="H8" s="55">
        <v>0.25</v>
      </c>
      <c r="I8" s="58">
        <v>0.75</v>
      </c>
      <c r="J8" s="58">
        <v>0</v>
      </c>
      <c r="K8" s="58">
        <v>0.25</v>
      </c>
      <c r="L8" s="59">
        <v>0</v>
      </c>
      <c r="M8" s="23"/>
    </row>
    <row r="9" spans="1:13" ht="14.25" customHeight="1">
      <c r="A9" s="23"/>
      <c r="B9" s="254" t="s">
        <v>88</v>
      </c>
      <c r="C9" s="53">
        <v>5</v>
      </c>
      <c r="D9" s="54">
        <v>1.7064846416382253E-3</v>
      </c>
      <c r="E9" s="55">
        <v>0.2</v>
      </c>
      <c r="F9" s="56">
        <v>0.8</v>
      </c>
      <c r="G9" s="57">
        <v>0</v>
      </c>
      <c r="H9" s="55">
        <v>0.2</v>
      </c>
      <c r="I9" s="58">
        <v>0.8</v>
      </c>
      <c r="J9" s="58">
        <v>0</v>
      </c>
      <c r="K9" s="58">
        <v>0.2</v>
      </c>
      <c r="L9" s="59">
        <v>0</v>
      </c>
      <c r="M9" s="23"/>
    </row>
    <row r="10" spans="1:13" ht="14.25" customHeight="1">
      <c r="A10" s="23"/>
      <c r="B10" s="254" t="s">
        <v>21</v>
      </c>
      <c r="C10" s="53">
        <v>18</v>
      </c>
      <c r="D10" s="54">
        <v>6.1433447098976105E-3</v>
      </c>
      <c r="E10" s="55">
        <v>0.77777777777777779</v>
      </c>
      <c r="F10" s="56">
        <v>0.16666666666666666</v>
      </c>
      <c r="G10" s="57">
        <v>5.5555555555555552E-2</v>
      </c>
      <c r="H10" s="55">
        <v>0.33333333333333331</v>
      </c>
      <c r="I10" s="58">
        <v>0.83333333333333326</v>
      </c>
      <c r="J10" s="58">
        <v>0.1111111111111111</v>
      </c>
      <c r="K10" s="58">
        <v>5.5555555555555552E-2</v>
      </c>
      <c r="L10" s="59">
        <v>0</v>
      </c>
      <c r="M10" s="23"/>
    </row>
    <row r="11" spans="1:13" ht="14.25" customHeight="1">
      <c r="A11" s="23"/>
      <c r="B11" s="254" t="s">
        <v>22</v>
      </c>
      <c r="C11" s="53">
        <v>28</v>
      </c>
      <c r="D11" s="54">
        <v>9.5563139931740607E-3</v>
      </c>
      <c r="E11" s="55">
        <v>0.21428571428571427</v>
      </c>
      <c r="F11" s="56">
        <v>0.75</v>
      </c>
      <c r="G11" s="57">
        <v>3.5714285714285712E-2</v>
      </c>
      <c r="H11" s="55">
        <v>0.32142857142857145</v>
      </c>
      <c r="I11" s="58">
        <v>0.4642857142857143</v>
      </c>
      <c r="J11" s="58">
        <v>0.17857142857142858</v>
      </c>
      <c r="K11" s="58">
        <v>0.32142857142857145</v>
      </c>
      <c r="L11" s="59">
        <v>0</v>
      </c>
      <c r="M11" s="23"/>
    </row>
    <row r="12" spans="1:13" ht="14.25" customHeight="1">
      <c r="A12" s="23"/>
      <c r="B12" s="254" t="s">
        <v>89</v>
      </c>
      <c r="C12" s="53">
        <v>33</v>
      </c>
      <c r="D12" s="54">
        <v>1.1262798634812287E-2</v>
      </c>
      <c r="E12" s="55">
        <v>0.84848484848484851</v>
      </c>
      <c r="F12" s="56">
        <v>0.15151515151515152</v>
      </c>
      <c r="G12" s="57">
        <v>0</v>
      </c>
      <c r="H12" s="55">
        <v>0.39393939393939392</v>
      </c>
      <c r="I12" s="58">
        <v>0.60606060606060608</v>
      </c>
      <c r="J12" s="58">
        <v>0.18181818181818182</v>
      </c>
      <c r="K12" s="58">
        <v>0.18181818181818182</v>
      </c>
      <c r="L12" s="59">
        <v>0</v>
      </c>
      <c r="M12" s="23"/>
    </row>
    <row r="13" spans="1:13" ht="14.25" customHeight="1">
      <c r="A13" s="23"/>
      <c r="B13" s="254" t="s">
        <v>90</v>
      </c>
      <c r="C13" s="53">
        <v>35</v>
      </c>
      <c r="D13" s="54">
        <v>1.1945392491467578E-2</v>
      </c>
      <c r="E13" s="55">
        <v>0.65714285714285714</v>
      </c>
      <c r="F13" s="56">
        <v>0.34285714285714286</v>
      </c>
      <c r="G13" s="57">
        <v>0</v>
      </c>
      <c r="H13" s="55">
        <v>0.2857142857142857</v>
      </c>
      <c r="I13" s="58">
        <v>0.65714285714285714</v>
      </c>
      <c r="J13" s="58">
        <v>0.17142857142857143</v>
      </c>
      <c r="K13" s="58">
        <v>0.17142857142857143</v>
      </c>
      <c r="L13" s="59">
        <v>0</v>
      </c>
      <c r="M13" s="23"/>
    </row>
    <row r="14" spans="1:13" ht="14.25" customHeight="1">
      <c r="A14" s="23"/>
      <c r="B14" s="254" t="s">
        <v>91</v>
      </c>
      <c r="C14" s="53">
        <v>23</v>
      </c>
      <c r="D14" s="54">
        <v>7.849829351535836E-3</v>
      </c>
      <c r="E14" s="55">
        <v>0.59090909090909094</v>
      </c>
      <c r="F14" s="56">
        <v>0.27272727272727271</v>
      </c>
      <c r="G14" s="57">
        <v>0.13636363636363635</v>
      </c>
      <c r="H14" s="55">
        <v>0.47826086956521741</v>
      </c>
      <c r="I14" s="58">
        <v>0.82608695652173914</v>
      </c>
      <c r="J14" s="58">
        <v>0.13043478260869565</v>
      </c>
      <c r="K14" s="58">
        <v>4.3478260869565216E-2</v>
      </c>
      <c r="L14" s="59">
        <v>0</v>
      </c>
      <c r="M14" s="23"/>
    </row>
    <row r="15" spans="1:13" ht="14.25" customHeight="1">
      <c r="A15" s="23"/>
      <c r="B15" s="254" t="s">
        <v>92</v>
      </c>
      <c r="C15" s="53">
        <v>21</v>
      </c>
      <c r="D15" s="54">
        <v>7.1672354948805464E-3</v>
      </c>
      <c r="E15" s="55">
        <v>0.52380952380952384</v>
      </c>
      <c r="F15" s="56">
        <v>0.47619047619047616</v>
      </c>
      <c r="G15" s="57">
        <v>0</v>
      </c>
      <c r="H15" s="55">
        <v>0.61904761904761907</v>
      </c>
      <c r="I15" s="58">
        <v>0.90476190476190488</v>
      </c>
      <c r="J15" s="58">
        <v>9.5238095238095233E-2</v>
      </c>
      <c r="K15" s="58">
        <v>0</v>
      </c>
      <c r="L15" s="59">
        <v>0</v>
      </c>
      <c r="M15" s="23"/>
    </row>
    <row r="16" spans="1:13" ht="14.25" customHeight="1">
      <c r="A16" s="23"/>
      <c r="B16" s="255" t="s">
        <v>93</v>
      </c>
      <c r="C16" s="60">
        <v>10</v>
      </c>
      <c r="D16" s="61">
        <v>3.4129692832764505E-3</v>
      </c>
      <c r="E16" s="62">
        <v>0.6</v>
      </c>
      <c r="F16" s="63">
        <v>0.4</v>
      </c>
      <c r="G16" s="64">
        <v>0</v>
      </c>
      <c r="H16" s="62">
        <v>0.4</v>
      </c>
      <c r="I16" s="65">
        <v>0.9</v>
      </c>
      <c r="J16" s="65">
        <v>0</v>
      </c>
      <c r="K16" s="65">
        <v>0.1</v>
      </c>
      <c r="L16" s="66">
        <v>0</v>
      </c>
      <c r="M16" s="23"/>
    </row>
    <row r="17" spans="1:13" ht="14.25" customHeight="1">
      <c r="A17" s="23"/>
      <c r="B17" s="44" t="s">
        <v>26</v>
      </c>
      <c r="C17" s="45">
        <v>314</v>
      </c>
      <c r="D17" s="46">
        <v>0.10716723549488055</v>
      </c>
      <c r="E17" s="50">
        <v>0.56818181818181823</v>
      </c>
      <c r="F17" s="67">
        <v>0.42532467532467533</v>
      </c>
      <c r="G17" s="49">
        <v>6.4935064935064939E-3</v>
      </c>
      <c r="H17" s="50">
        <v>0.42038216560509556</v>
      </c>
      <c r="I17" s="51">
        <v>0.7866242038216561</v>
      </c>
      <c r="J17" s="51">
        <v>0.10509554140127389</v>
      </c>
      <c r="K17" s="51">
        <v>2.2292993630573247E-2</v>
      </c>
      <c r="L17" s="52">
        <v>4.4585987261146494E-2</v>
      </c>
      <c r="M17" s="23"/>
    </row>
    <row r="18" spans="1:13" ht="14.25" customHeight="1">
      <c r="A18" s="23"/>
      <c r="B18" s="254" t="s">
        <v>94</v>
      </c>
      <c r="C18" s="53">
        <v>170</v>
      </c>
      <c r="D18" s="54">
        <v>5.8020477815699661E-2</v>
      </c>
      <c r="E18" s="55">
        <v>0.47904191616766467</v>
      </c>
      <c r="F18" s="56">
        <v>0.50898203592814373</v>
      </c>
      <c r="G18" s="57">
        <v>1.1976047904191617E-2</v>
      </c>
      <c r="H18" s="55">
        <v>0.44117647058823528</v>
      </c>
      <c r="I18" s="58">
        <v>0.80588235294117638</v>
      </c>
      <c r="J18" s="58">
        <v>0.10588235294117647</v>
      </c>
      <c r="K18" s="58">
        <v>1.7647058823529412E-2</v>
      </c>
      <c r="L18" s="59">
        <v>2.3529411764705882E-2</v>
      </c>
      <c r="M18" s="23"/>
    </row>
    <row r="19" spans="1:13" ht="14.25" customHeight="1">
      <c r="A19" s="23"/>
      <c r="B19" s="254" t="s">
        <v>95</v>
      </c>
      <c r="C19" s="53">
        <v>31</v>
      </c>
      <c r="D19" s="54">
        <v>1.0580204778156996E-2</v>
      </c>
      <c r="E19" s="55">
        <v>0.5161290322580645</v>
      </c>
      <c r="F19" s="56">
        <v>0.4838709677419355</v>
      </c>
      <c r="G19" s="57">
        <v>0</v>
      </c>
      <c r="H19" s="55">
        <v>0.54838709677419351</v>
      </c>
      <c r="I19" s="58">
        <v>0.90322580645161288</v>
      </c>
      <c r="J19" s="58">
        <v>6.4516129032258063E-2</v>
      </c>
      <c r="K19" s="58">
        <v>3.2258064516129031E-2</v>
      </c>
      <c r="L19" s="59">
        <v>0</v>
      </c>
      <c r="M19" s="23"/>
    </row>
    <row r="20" spans="1:13" ht="14.25" customHeight="1">
      <c r="A20" s="23"/>
      <c r="B20" s="254" t="s">
        <v>28</v>
      </c>
      <c r="C20" s="53">
        <v>62</v>
      </c>
      <c r="D20" s="54">
        <v>2.1160409556313993E-2</v>
      </c>
      <c r="E20" s="55">
        <v>0.74193548387096775</v>
      </c>
      <c r="F20" s="56">
        <v>0.25806451612903225</v>
      </c>
      <c r="G20" s="57">
        <v>0</v>
      </c>
      <c r="H20" s="55">
        <v>0.38709677419354838</v>
      </c>
      <c r="I20" s="58">
        <v>0.80645161290322576</v>
      </c>
      <c r="J20" s="58">
        <v>0.14516129032258066</v>
      </c>
      <c r="K20" s="58">
        <v>1.6129032258064516E-2</v>
      </c>
      <c r="L20" s="59">
        <v>0</v>
      </c>
      <c r="M20" s="23"/>
    </row>
    <row r="21" spans="1:13" ht="14.25" customHeight="1">
      <c r="A21" s="23"/>
      <c r="B21" s="254" t="s">
        <v>97</v>
      </c>
      <c r="C21" s="53">
        <v>51</v>
      </c>
      <c r="D21" s="54">
        <v>1.7406143344709898E-2</v>
      </c>
      <c r="E21" s="55">
        <v>0.6875</v>
      </c>
      <c r="F21" s="56">
        <v>0.3125</v>
      </c>
      <c r="G21" s="57">
        <v>0</v>
      </c>
      <c r="H21" s="55">
        <v>0.31372549019607843</v>
      </c>
      <c r="I21" s="58">
        <v>0.62745098039215685</v>
      </c>
      <c r="J21" s="58">
        <v>7.8431372549019607E-2</v>
      </c>
      <c r="K21" s="58">
        <v>3.9215686274509803E-2</v>
      </c>
      <c r="L21" s="59">
        <v>0.19607843137254902</v>
      </c>
      <c r="M21" s="23"/>
    </row>
    <row r="22" spans="1:13" ht="14.25" customHeight="1">
      <c r="A22" s="23"/>
      <c r="B22" s="44" t="s">
        <v>31</v>
      </c>
      <c r="C22" s="45">
        <v>315</v>
      </c>
      <c r="D22" s="46">
        <v>0.10750853242320819</v>
      </c>
      <c r="E22" s="50">
        <v>0.67092651757188504</v>
      </c>
      <c r="F22" s="67">
        <v>0.31629392971246006</v>
      </c>
      <c r="G22" s="49">
        <v>1.2779552715654952E-2</v>
      </c>
      <c r="H22" s="50">
        <v>0.29206349206349208</v>
      </c>
      <c r="I22" s="51">
        <v>0.53333333333333344</v>
      </c>
      <c r="J22" s="51">
        <v>0.12698412698412698</v>
      </c>
      <c r="K22" s="51">
        <v>9.2063492063492069E-2</v>
      </c>
      <c r="L22" s="52">
        <v>0.2253968253968254</v>
      </c>
      <c r="M22" s="23"/>
    </row>
    <row r="23" spans="1:13" ht="14.25" customHeight="1">
      <c r="A23" s="23"/>
      <c r="B23" s="254" t="s">
        <v>98</v>
      </c>
      <c r="C23" s="53">
        <v>93</v>
      </c>
      <c r="D23" s="54">
        <v>3.1740614334470993E-2</v>
      </c>
      <c r="E23" s="55">
        <v>0.61290322580645162</v>
      </c>
      <c r="F23" s="56">
        <v>0.38709677419354838</v>
      </c>
      <c r="G23" s="57">
        <v>0</v>
      </c>
      <c r="H23" s="55">
        <v>0.15053763440860216</v>
      </c>
      <c r="I23" s="58">
        <v>0.36559139784946237</v>
      </c>
      <c r="J23" s="58">
        <v>5.3763440860215055E-2</v>
      </c>
      <c r="K23" s="58">
        <v>3.2258064516129031E-2</v>
      </c>
      <c r="L23" s="59">
        <v>0.5161290322580645</v>
      </c>
      <c r="M23" s="23"/>
    </row>
    <row r="24" spans="1:13" ht="14.25" customHeight="1">
      <c r="A24" s="23"/>
      <c r="B24" s="254" t="s">
        <v>32</v>
      </c>
      <c r="C24" s="53">
        <v>32</v>
      </c>
      <c r="D24" s="54">
        <v>1.0921501706484642E-2</v>
      </c>
      <c r="E24" s="55">
        <v>0.5</v>
      </c>
      <c r="F24" s="56">
        <v>0.4375</v>
      </c>
      <c r="G24" s="57">
        <v>6.25E-2</v>
      </c>
      <c r="H24" s="55">
        <v>0.40625</v>
      </c>
      <c r="I24" s="58">
        <v>0.59375</v>
      </c>
      <c r="J24" s="58">
        <v>0.125</v>
      </c>
      <c r="K24" s="58">
        <v>6.25E-2</v>
      </c>
      <c r="L24" s="59">
        <v>0.1875</v>
      </c>
      <c r="M24" s="23"/>
    </row>
    <row r="25" spans="1:13" ht="14.25" customHeight="1">
      <c r="A25" s="23"/>
      <c r="B25" s="254" t="s">
        <v>33</v>
      </c>
      <c r="C25" s="53">
        <v>37</v>
      </c>
      <c r="D25" s="54">
        <v>1.2627986348122866E-2</v>
      </c>
      <c r="E25" s="55">
        <v>0.89189189189189189</v>
      </c>
      <c r="F25" s="56">
        <v>8.1081081081081086E-2</v>
      </c>
      <c r="G25" s="57">
        <v>2.7027027027027029E-2</v>
      </c>
      <c r="H25" s="55">
        <v>0.35135135135135137</v>
      </c>
      <c r="I25" s="58">
        <v>0.54054054054054057</v>
      </c>
      <c r="J25" s="58">
        <v>0.16216216216216217</v>
      </c>
      <c r="K25" s="58">
        <v>0.24324324324324326</v>
      </c>
      <c r="L25" s="59">
        <v>0</v>
      </c>
      <c r="M25" s="23"/>
    </row>
    <row r="26" spans="1:13" ht="14.25" customHeight="1">
      <c r="A26" s="23"/>
      <c r="B26" s="254" t="s">
        <v>99</v>
      </c>
      <c r="C26" s="53">
        <v>35</v>
      </c>
      <c r="D26" s="54">
        <v>1.1945392491467578E-2</v>
      </c>
      <c r="E26" s="55">
        <v>0.55882352941176472</v>
      </c>
      <c r="F26" s="56">
        <v>0.41176470588235292</v>
      </c>
      <c r="G26" s="57">
        <v>2.9411764705882353E-2</v>
      </c>
      <c r="H26" s="55">
        <v>0.25714285714285712</v>
      </c>
      <c r="I26" s="58">
        <v>0.48571428571428571</v>
      </c>
      <c r="J26" s="58">
        <v>0.22857142857142856</v>
      </c>
      <c r="K26" s="58">
        <v>0.14285714285714285</v>
      </c>
      <c r="L26" s="59">
        <v>0.14285714285714285</v>
      </c>
      <c r="M26" s="23"/>
    </row>
    <row r="27" spans="1:13" ht="14.25" customHeight="1">
      <c r="A27" s="23"/>
      <c r="B27" s="254" t="s">
        <v>100</v>
      </c>
      <c r="C27" s="53">
        <v>15</v>
      </c>
      <c r="D27" s="54">
        <v>5.1194539249146756E-3</v>
      </c>
      <c r="E27" s="55">
        <v>0.7857142857142857</v>
      </c>
      <c r="F27" s="56">
        <v>0.21428571428571427</v>
      </c>
      <c r="G27" s="57">
        <v>0</v>
      </c>
      <c r="H27" s="55">
        <v>0.33333333333333331</v>
      </c>
      <c r="I27" s="58">
        <v>0.6</v>
      </c>
      <c r="J27" s="58">
        <v>6.6666666666666666E-2</v>
      </c>
      <c r="K27" s="58">
        <v>6.6666666666666666E-2</v>
      </c>
      <c r="L27" s="59">
        <v>0.2</v>
      </c>
      <c r="M27" s="23"/>
    </row>
    <row r="28" spans="1:13" ht="14.25" customHeight="1">
      <c r="A28" s="23"/>
      <c r="B28" s="254" t="s">
        <v>35</v>
      </c>
      <c r="C28" s="53">
        <v>32</v>
      </c>
      <c r="D28" s="54">
        <v>1.0921501706484642E-2</v>
      </c>
      <c r="E28" s="55">
        <v>0.6875</v>
      </c>
      <c r="F28" s="56">
        <v>0.3125</v>
      </c>
      <c r="G28" s="57">
        <v>0</v>
      </c>
      <c r="H28" s="55">
        <v>0.34375</v>
      </c>
      <c r="I28" s="58">
        <v>0.625</v>
      </c>
      <c r="J28" s="58">
        <v>0.25</v>
      </c>
      <c r="K28" s="58">
        <v>6.25E-2</v>
      </c>
      <c r="L28" s="59">
        <v>6.25E-2</v>
      </c>
      <c r="M28" s="23"/>
    </row>
    <row r="29" spans="1:13" ht="14.25" customHeight="1">
      <c r="A29" s="23"/>
      <c r="B29" s="254" t="s">
        <v>101</v>
      </c>
      <c r="C29" s="53">
        <v>20</v>
      </c>
      <c r="D29" s="54">
        <v>6.8259385665529011E-3</v>
      </c>
      <c r="E29" s="55">
        <v>0.7</v>
      </c>
      <c r="F29" s="56">
        <v>0.3</v>
      </c>
      <c r="G29" s="57">
        <v>0</v>
      </c>
      <c r="H29" s="55">
        <v>0.5</v>
      </c>
      <c r="I29" s="58">
        <v>0.85</v>
      </c>
      <c r="J29" s="58">
        <v>0.1</v>
      </c>
      <c r="K29" s="58">
        <v>0</v>
      </c>
      <c r="L29" s="59">
        <v>0.05</v>
      </c>
      <c r="M29" s="23"/>
    </row>
    <row r="30" spans="1:13" ht="14.25" customHeight="1">
      <c r="A30" s="23"/>
      <c r="B30" s="254" t="s">
        <v>37</v>
      </c>
      <c r="C30" s="53">
        <v>27</v>
      </c>
      <c r="D30" s="54">
        <v>9.2150170648464171E-3</v>
      </c>
      <c r="E30" s="55">
        <v>0.92592592592592593</v>
      </c>
      <c r="F30" s="56">
        <v>7.407407407407407E-2</v>
      </c>
      <c r="G30" s="57">
        <v>0</v>
      </c>
      <c r="H30" s="55">
        <v>0.25925925925925924</v>
      </c>
      <c r="I30" s="58">
        <v>0.62962962962962965</v>
      </c>
      <c r="J30" s="58">
        <v>0.14814814814814814</v>
      </c>
      <c r="K30" s="58">
        <v>7.407407407407407E-2</v>
      </c>
      <c r="L30" s="59">
        <v>0.14814814814814814</v>
      </c>
      <c r="M30" s="23"/>
    </row>
    <row r="31" spans="1:13" ht="14.25" customHeight="1">
      <c r="A31" s="23"/>
      <c r="B31" s="255" t="s">
        <v>38</v>
      </c>
      <c r="C31" s="60">
        <v>24</v>
      </c>
      <c r="D31" s="61">
        <v>8.1911262798634813E-3</v>
      </c>
      <c r="E31" s="62">
        <v>0.54166666666666663</v>
      </c>
      <c r="F31" s="63">
        <v>0.45833333333333331</v>
      </c>
      <c r="G31" s="64">
        <v>0</v>
      </c>
      <c r="H31" s="62">
        <v>0.41666666666666669</v>
      </c>
      <c r="I31" s="65">
        <v>0.62500000000000011</v>
      </c>
      <c r="J31" s="65">
        <v>8.3333333333333329E-2</v>
      </c>
      <c r="K31" s="65">
        <v>0.20833333333333334</v>
      </c>
      <c r="L31" s="66">
        <v>8.3333333333333329E-2</v>
      </c>
      <c r="M31" s="23"/>
    </row>
    <row r="32" spans="1:13" ht="14.25" customHeight="1">
      <c r="A32" s="23"/>
      <c r="B32" s="44" t="s">
        <v>39</v>
      </c>
      <c r="C32" s="45">
        <v>437</v>
      </c>
      <c r="D32" s="46">
        <v>0.1491467576791809</v>
      </c>
      <c r="E32" s="50">
        <v>0.83179723502304148</v>
      </c>
      <c r="F32" s="67">
        <v>0.15437788018433179</v>
      </c>
      <c r="G32" s="49">
        <v>1.3824884792626729E-2</v>
      </c>
      <c r="H32" s="50">
        <v>0.41189931350114417</v>
      </c>
      <c r="I32" s="51">
        <v>0.80549199084668188</v>
      </c>
      <c r="J32" s="51">
        <v>0.12128146453089245</v>
      </c>
      <c r="K32" s="51">
        <v>2.9748283752860413E-2</v>
      </c>
      <c r="L32" s="52">
        <v>3.6613272311212815E-2</v>
      </c>
      <c r="M32" s="23"/>
    </row>
    <row r="33" spans="1:13" ht="14.25" customHeight="1">
      <c r="A33" s="23"/>
      <c r="B33" s="254" t="s">
        <v>102</v>
      </c>
      <c r="C33" s="53">
        <v>23</v>
      </c>
      <c r="D33" s="54">
        <v>7.849829351535836E-3</v>
      </c>
      <c r="E33" s="55">
        <v>0.82608695652173914</v>
      </c>
      <c r="F33" s="56">
        <v>0.13043478260869565</v>
      </c>
      <c r="G33" s="57">
        <v>4.3478260869565216E-2</v>
      </c>
      <c r="H33" s="55">
        <v>0.21739130434782608</v>
      </c>
      <c r="I33" s="58">
        <v>0.73913043478260865</v>
      </c>
      <c r="J33" s="58">
        <v>0.13043478260869565</v>
      </c>
      <c r="K33" s="58">
        <v>4.3478260869565216E-2</v>
      </c>
      <c r="L33" s="59">
        <v>8.6956521739130432E-2</v>
      </c>
      <c r="M33" s="23"/>
    </row>
    <row r="34" spans="1:13" ht="14.25" customHeight="1">
      <c r="A34" s="23"/>
      <c r="B34" s="254" t="s">
        <v>103</v>
      </c>
      <c r="C34" s="53">
        <v>7</v>
      </c>
      <c r="D34" s="54">
        <v>2.3890784982935152E-3</v>
      </c>
      <c r="E34" s="55">
        <v>1</v>
      </c>
      <c r="F34" s="56">
        <v>0</v>
      </c>
      <c r="G34" s="57">
        <v>0</v>
      </c>
      <c r="H34" s="55">
        <v>0.5714285714285714</v>
      </c>
      <c r="I34" s="58">
        <v>1</v>
      </c>
      <c r="J34" s="58">
        <v>0</v>
      </c>
      <c r="K34" s="58">
        <v>0</v>
      </c>
      <c r="L34" s="59">
        <v>0</v>
      </c>
      <c r="M34" s="23"/>
    </row>
    <row r="35" spans="1:13" ht="14.25" customHeight="1">
      <c r="A35" s="23"/>
      <c r="B35" s="254" t="s">
        <v>104</v>
      </c>
      <c r="C35" s="53">
        <v>22</v>
      </c>
      <c r="D35" s="54">
        <v>7.5085324232081908E-3</v>
      </c>
      <c r="E35" s="55">
        <v>0.95454545454545459</v>
      </c>
      <c r="F35" s="56">
        <v>4.5454545454545456E-2</v>
      </c>
      <c r="G35" s="57">
        <v>0</v>
      </c>
      <c r="H35" s="55">
        <v>0.31818181818181818</v>
      </c>
      <c r="I35" s="58">
        <v>0.68181818181818188</v>
      </c>
      <c r="J35" s="58">
        <v>0.13636363636363635</v>
      </c>
      <c r="K35" s="58">
        <v>0</v>
      </c>
      <c r="L35" s="59">
        <v>0.18181818181818182</v>
      </c>
      <c r="M35" s="23"/>
    </row>
    <row r="36" spans="1:13" ht="14.25" customHeight="1">
      <c r="A36" s="23"/>
      <c r="B36" s="254" t="s">
        <v>105</v>
      </c>
      <c r="C36" s="53">
        <v>6</v>
      </c>
      <c r="D36" s="54">
        <v>2.0477815699658703E-3</v>
      </c>
      <c r="E36" s="55">
        <v>1</v>
      </c>
      <c r="F36" s="56">
        <v>0</v>
      </c>
      <c r="G36" s="57">
        <v>0</v>
      </c>
      <c r="H36" s="55">
        <v>0.16666666666666666</v>
      </c>
      <c r="I36" s="58">
        <v>0.83333333333333326</v>
      </c>
      <c r="J36" s="58">
        <v>0.16666666666666666</v>
      </c>
      <c r="K36" s="58">
        <v>0</v>
      </c>
      <c r="L36" s="59">
        <v>0</v>
      </c>
      <c r="M36" s="23"/>
    </row>
    <row r="37" spans="1:13" ht="14.25" customHeight="1">
      <c r="A37" s="23"/>
      <c r="B37" s="254" t="s">
        <v>42</v>
      </c>
      <c r="C37" s="53">
        <v>16</v>
      </c>
      <c r="D37" s="54">
        <v>5.4607508532423209E-3</v>
      </c>
      <c r="E37" s="55">
        <v>0.9375</v>
      </c>
      <c r="F37" s="56">
        <v>6.25E-2</v>
      </c>
      <c r="G37" s="57">
        <v>0</v>
      </c>
      <c r="H37" s="55">
        <v>0.4375</v>
      </c>
      <c r="I37" s="58">
        <v>0.9375</v>
      </c>
      <c r="J37" s="58">
        <v>0</v>
      </c>
      <c r="K37" s="58">
        <v>0</v>
      </c>
      <c r="L37" s="59">
        <v>6.25E-2</v>
      </c>
      <c r="M37" s="23"/>
    </row>
    <row r="38" spans="1:13" ht="14.25" customHeight="1">
      <c r="A38" s="23"/>
      <c r="B38" s="254" t="s">
        <v>106</v>
      </c>
      <c r="C38" s="53">
        <v>90</v>
      </c>
      <c r="D38" s="54">
        <v>3.0716723549488054E-2</v>
      </c>
      <c r="E38" s="55">
        <v>0.85227272727272729</v>
      </c>
      <c r="F38" s="56">
        <v>0.13636363636363635</v>
      </c>
      <c r="G38" s="57">
        <v>1.1363636363636364E-2</v>
      </c>
      <c r="H38" s="55">
        <v>0.46666666666666667</v>
      </c>
      <c r="I38" s="58">
        <v>0.81111111111111112</v>
      </c>
      <c r="J38" s="58">
        <v>0.14444444444444443</v>
      </c>
      <c r="K38" s="58">
        <v>3.3333333333333333E-2</v>
      </c>
      <c r="L38" s="59">
        <v>0</v>
      </c>
      <c r="M38" s="23"/>
    </row>
    <row r="39" spans="1:13" ht="14.25" customHeight="1">
      <c r="A39" s="23"/>
      <c r="B39" s="254" t="s">
        <v>107</v>
      </c>
      <c r="C39" s="53">
        <v>62</v>
      </c>
      <c r="D39" s="54">
        <v>2.1160409556313993E-2</v>
      </c>
      <c r="E39" s="55">
        <v>0.91803278688524592</v>
      </c>
      <c r="F39" s="56">
        <v>8.1967213114754092E-2</v>
      </c>
      <c r="G39" s="57">
        <v>0</v>
      </c>
      <c r="H39" s="55">
        <v>0.40322580645161288</v>
      </c>
      <c r="I39" s="58">
        <v>0.95161290322580638</v>
      </c>
      <c r="J39" s="58">
        <v>4.8387096774193547E-2</v>
      </c>
      <c r="K39" s="58">
        <v>0</v>
      </c>
      <c r="L39" s="59">
        <v>0</v>
      </c>
      <c r="M39" s="23"/>
    </row>
    <row r="40" spans="1:13" ht="14.25" customHeight="1">
      <c r="A40" s="23"/>
      <c r="B40" s="254" t="s">
        <v>44</v>
      </c>
      <c r="C40" s="53">
        <v>73</v>
      </c>
      <c r="D40" s="54">
        <v>2.4914675767918087E-2</v>
      </c>
      <c r="E40" s="55">
        <v>0.93150684931506844</v>
      </c>
      <c r="F40" s="56">
        <v>6.8493150684931503E-2</v>
      </c>
      <c r="G40" s="57">
        <v>0</v>
      </c>
      <c r="H40" s="55">
        <v>0.30136986301369861</v>
      </c>
      <c r="I40" s="58">
        <v>0.69863013698630128</v>
      </c>
      <c r="J40" s="58">
        <v>0.21917808219178081</v>
      </c>
      <c r="K40" s="58">
        <v>1.3698630136986301E-2</v>
      </c>
      <c r="L40" s="59">
        <v>6.8493150684931503E-2</v>
      </c>
      <c r="M40" s="23"/>
    </row>
    <row r="41" spans="1:13" ht="14.25" customHeight="1">
      <c r="A41" s="23"/>
      <c r="B41" s="254" t="s">
        <v>45</v>
      </c>
      <c r="C41" s="53">
        <v>34</v>
      </c>
      <c r="D41" s="54">
        <v>1.1604095563139932E-2</v>
      </c>
      <c r="E41" s="55">
        <v>0.8529411764705882</v>
      </c>
      <c r="F41" s="56">
        <v>0.14705882352941177</v>
      </c>
      <c r="G41" s="57">
        <v>0</v>
      </c>
      <c r="H41" s="55">
        <v>0.44117647058823528</v>
      </c>
      <c r="I41" s="58">
        <v>0.91176470588235303</v>
      </c>
      <c r="J41" s="58">
        <v>2.9411764705882353E-2</v>
      </c>
      <c r="K41" s="58">
        <v>0</v>
      </c>
      <c r="L41" s="59">
        <v>5.8823529411764705E-2</v>
      </c>
      <c r="M41" s="23"/>
    </row>
    <row r="42" spans="1:13" ht="14.25" customHeight="1">
      <c r="A42" s="23"/>
      <c r="B42" s="254" t="s">
        <v>108</v>
      </c>
      <c r="C42" s="53">
        <v>38</v>
      </c>
      <c r="D42" s="54">
        <v>1.2969283276450512E-2</v>
      </c>
      <c r="E42" s="55">
        <v>0.81578947368421051</v>
      </c>
      <c r="F42" s="56">
        <v>0.13157894736842105</v>
      </c>
      <c r="G42" s="57">
        <v>5.2631578947368418E-2</v>
      </c>
      <c r="H42" s="55">
        <v>0.57894736842105265</v>
      </c>
      <c r="I42" s="58">
        <v>0.89473684210526327</v>
      </c>
      <c r="J42" s="58">
        <v>7.8947368421052627E-2</v>
      </c>
      <c r="K42" s="58">
        <v>2.6315789473684209E-2</v>
      </c>
      <c r="L42" s="59">
        <v>0</v>
      </c>
      <c r="M42" s="23"/>
    </row>
    <row r="43" spans="1:13" ht="14.25" customHeight="1">
      <c r="A43" s="23"/>
      <c r="B43" s="255" t="s">
        <v>47</v>
      </c>
      <c r="C43" s="60">
        <v>66</v>
      </c>
      <c r="D43" s="61">
        <v>2.2525597269624574E-2</v>
      </c>
      <c r="E43" s="62">
        <v>0.51515151515151514</v>
      </c>
      <c r="F43" s="63">
        <v>0.45454545454545453</v>
      </c>
      <c r="G43" s="64">
        <v>3.0303030303030304E-2</v>
      </c>
      <c r="H43" s="62">
        <v>0.45454545454545453</v>
      </c>
      <c r="I43" s="65">
        <v>0.68181818181818188</v>
      </c>
      <c r="J43" s="65">
        <v>0.15151515151515152</v>
      </c>
      <c r="K43" s="65">
        <v>0.10606060606060606</v>
      </c>
      <c r="L43" s="66">
        <v>3.0303030303030304E-2</v>
      </c>
      <c r="M43" s="23"/>
    </row>
    <row r="44" spans="1:13" ht="14.25" customHeight="1">
      <c r="A44" s="23"/>
      <c r="B44" s="44" t="s">
        <v>48</v>
      </c>
      <c r="C44" s="45">
        <v>616</v>
      </c>
      <c r="D44" s="46">
        <v>0.21023890784982935</v>
      </c>
      <c r="E44" s="50">
        <v>0.32013201320132012</v>
      </c>
      <c r="F44" s="67">
        <v>0.67821782178217827</v>
      </c>
      <c r="G44" s="49">
        <v>1.6501650165016502E-3</v>
      </c>
      <c r="H44" s="50">
        <v>0.27759740259740262</v>
      </c>
      <c r="I44" s="51">
        <v>0.57792207792207795</v>
      </c>
      <c r="J44" s="51">
        <v>8.2792207792207792E-2</v>
      </c>
      <c r="K44" s="51">
        <v>2.922077922077922E-2</v>
      </c>
      <c r="L44" s="52">
        <v>0.21266233766233766</v>
      </c>
      <c r="M44" s="23"/>
    </row>
    <row r="45" spans="1:13" ht="14.25" customHeight="1">
      <c r="A45" s="23"/>
      <c r="B45" s="254" t="s">
        <v>109</v>
      </c>
      <c r="C45" s="53">
        <v>62</v>
      </c>
      <c r="D45" s="54">
        <v>2.1160409556313993E-2</v>
      </c>
      <c r="E45" s="55">
        <v>0.19672131147540983</v>
      </c>
      <c r="F45" s="56">
        <v>0.80327868852459017</v>
      </c>
      <c r="G45" s="57">
        <v>0</v>
      </c>
      <c r="H45" s="55">
        <v>0.27419354838709675</v>
      </c>
      <c r="I45" s="58">
        <v>0.66129032258064502</v>
      </c>
      <c r="J45" s="58">
        <v>6.4516129032258063E-2</v>
      </c>
      <c r="K45" s="58">
        <v>6.4516129032258063E-2</v>
      </c>
      <c r="L45" s="59">
        <v>0.14516129032258066</v>
      </c>
      <c r="M45" s="23"/>
    </row>
    <row r="46" spans="1:13" ht="14.25" customHeight="1">
      <c r="A46" s="23"/>
      <c r="B46" s="254" t="s">
        <v>110</v>
      </c>
      <c r="C46" s="53">
        <v>2</v>
      </c>
      <c r="D46" s="54">
        <v>6.8259385665529011E-4</v>
      </c>
      <c r="E46" s="55">
        <v>0</v>
      </c>
      <c r="F46" s="56">
        <v>1</v>
      </c>
      <c r="G46" s="57">
        <v>0</v>
      </c>
      <c r="H46" s="55">
        <v>0</v>
      </c>
      <c r="I46" s="58">
        <v>0.5</v>
      </c>
      <c r="J46" s="58">
        <v>0.5</v>
      </c>
      <c r="K46" s="58">
        <v>0</v>
      </c>
      <c r="L46" s="59">
        <v>0</v>
      </c>
      <c r="M46" s="23"/>
    </row>
    <row r="47" spans="1:13" ht="14.25" customHeight="1">
      <c r="A47" s="23"/>
      <c r="B47" s="254" t="s">
        <v>50</v>
      </c>
      <c r="C47" s="53">
        <v>52</v>
      </c>
      <c r="D47" s="54">
        <v>1.7747440273037544E-2</v>
      </c>
      <c r="E47" s="55">
        <v>0.42307692307692307</v>
      </c>
      <c r="F47" s="56">
        <v>0.57692307692307687</v>
      </c>
      <c r="G47" s="57">
        <v>0</v>
      </c>
      <c r="H47" s="55">
        <v>0.13461538461538461</v>
      </c>
      <c r="I47" s="58">
        <v>0.65384615384615385</v>
      </c>
      <c r="J47" s="58">
        <v>0.23076923076923078</v>
      </c>
      <c r="K47" s="58">
        <v>3.8461538461538464E-2</v>
      </c>
      <c r="L47" s="59">
        <v>7.6923076923076927E-2</v>
      </c>
      <c r="M47" s="23"/>
    </row>
    <row r="48" spans="1:13" ht="14.25" customHeight="1">
      <c r="A48" s="23"/>
      <c r="B48" s="254" t="s">
        <v>111</v>
      </c>
      <c r="C48" s="53">
        <v>62</v>
      </c>
      <c r="D48" s="54">
        <v>2.1160409556313993E-2</v>
      </c>
      <c r="E48" s="55">
        <v>0.47540983606557374</v>
      </c>
      <c r="F48" s="56">
        <v>0.52459016393442626</v>
      </c>
      <c r="G48" s="57">
        <v>0</v>
      </c>
      <c r="H48" s="55">
        <v>0.33870967741935482</v>
      </c>
      <c r="I48" s="58">
        <v>0.77419354838709664</v>
      </c>
      <c r="J48" s="58">
        <v>4.8387096774193547E-2</v>
      </c>
      <c r="K48" s="58">
        <v>3.2258064516129031E-2</v>
      </c>
      <c r="L48" s="59">
        <v>9.6774193548387094E-2</v>
      </c>
      <c r="M48" s="23"/>
    </row>
    <row r="49" spans="1:13" ht="14.25" customHeight="1">
      <c r="A49" s="23"/>
      <c r="B49" s="254" t="s">
        <v>112</v>
      </c>
      <c r="C49" s="53">
        <v>5</v>
      </c>
      <c r="D49" s="54">
        <v>1.7064846416382253E-3</v>
      </c>
      <c r="E49" s="55">
        <v>0.4</v>
      </c>
      <c r="F49" s="56">
        <v>0.6</v>
      </c>
      <c r="G49" s="57">
        <v>0</v>
      </c>
      <c r="H49" s="55">
        <v>0.4</v>
      </c>
      <c r="I49" s="58">
        <v>1</v>
      </c>
      <c r="J49" s="58">
        <v>0</v>
      </c>
      <c r="K49" s="58">
        <v>0</v>
      </c>
      <c r="L49" s="59">
        <v>0</v>
      </c>
      <c r="M49" s="23"/>
    </row>
    <row r="50" spans="1:13" ht="14.25" customHeight="1">
      <c r="A50" s="23"/>
      <c r="B50" s="254" t="s">
        <v>113</v>
      </c>
      <c r="C50" s="53">
        <v>20</v>
      </c>
      <c r="D50" s="54">
        <v>6.8259385665529011E-3</v>
      </c>
      <c r="E50" s="55">
        <v>0.47368421052631576</v>
      </c>
      <c r="F50" s="56">
        <v>0.52631578947368418</v>
      </c>
      <c r="G50" s="57">
        <v>0</v>
      </c>
      <c r="H50" s="55">
        <v>0.25</v>
      </c>
      <c r="I50" s="58">
        <v>0.6</v>
      </c>
      <c r="J50" s="58">
        <v>0.2</v>
      </c>
      <c r="K50" s="58">
        <v>0.05</v>
      </c>
      <c r="L50" s="59">
        <v>0.1</v>
      </c>
      <c r="M50" s="23"/>
    </row>
    <row r="51" spans="1:13" ht="14.25" customHeight="1">
      <c r="A51" s="23"/>
      <c r="B51" s="254" t="s">
        <v>114</v>
      </c>
      <c r="C51" s="53">
        <v>10</v>
      </c>
      <c r="D51" s="54">
        <v>3.4129692832764505E-3</v>
      </c>
      <c r="E51" s="55">
        <v>0.7</v>
      </c>
      <c r="F51" s="56">
        <v>0.3</v>
      </c>
      <c r="G51" s="57">
        <v>0</v>
      </c>
      <c r="H51" s="55">
        <v>0.2</v>
      </c>
      <c r="I51" s="58">
        <v>0.7</v>
      </c>
      <c r="J51" s="58">
        <v>0.3</v>
      </c>
      <c r="K51" s="58">
        <v>0</v>
      </c>
      <c r="L51" s="59">
        <v>0</v>
      </c>
      <c r="M51" s="23"/>
    </row>
    <row r="52" spans="1:13" ht="14.25" customHeight="1">
      <c r="A52" s="23"/>
      <c r="B52" s="254" t="s">
        <v>115</v>
      </c>
      <c r="C52" s="53">
        <v>24</v>
      </c>
      <c r="D52" s="54">
        <v>8.1911262798634813E-3</v>
      </c>
      <c r="E52" s="55">
        <v>0.45833333333333331</v>
      </c>
      <c r="F52" s="56">
        <v>0.54166666666666663</v>
      </c>
      <c r="G52" s="57">
        <v>0</v>
      </c>
      <c r="H52" s="55">
        <v>8.3333333333333329E-2</v>
      </c>
      <c r="I52" s="58">
        <v>0.45833333333333326</v>
      </c>
      <c r="J52" s="58">
        <v>0</v>
      </c>
      <c r="K52" s="58">
        <v>0</v>
      </c>
      <c r="L52" s="59">
        <v>0.33333333333333331</v>
      </c>
      <c r="M52" s="23"/>
    </row>
    <row r="53" spans="1:13" ht="14.25" customHeight="1">
      <c r="A53" s="23"/>
      <c r="B53" s="254" t="s">
        <v>116</v>
      </c>
      <c r="C53" s="53">
        <v>61</v>
      </c>
      <c r="D53" s="54">
        <v>2.0819112627986348E-2</v>
      </c>
      <c r="E53" s="55">
        <v>0.41666666666666669</v>
      </c>
      <c r="F53" s="56">
        <v>0.58333333333333337</v>
      </c>
      <c r="G53" s="57">
        <v>0</v>
      </c>
      <c r="H53" s="55">
        <v>0.18032786885245902</v>
      </c>
      <c r="I53" s="58">
        <v>0.45901639344262296</v>
      </c>
      <c r="J53" s="58">
        <v>0.11475409836065574</v>
      </c>
      <c r="K53" s="58">
        <v>3.2786885245901641E-2</v>
      </c>
      <c r="L53" s="59">
        <v>0.24590163934426229</v>
      </c>
      <c r="M53" s="23"/>
    </row>
    <row r="54" spans="1:13" ht="14.25" customHeight="1">
      <c r="A54" s="23"/>
      <c r="B54" s="254" t="s">
        <v>117</v>
      </c>
      <c r="C54" s="53">
        <v>5</v>
      </c>
      <c r="D54" s="54">
        <v>1.7064846416382253E-3</v>
      </c>
      <c r="E54" s="55">
        <v>0.2</v>
      </c>
      <c r="F54" s="56">
        <v>0.8</v>
      </c>
      <c r="G54" s="57">
        <v>0</v>
      </c>
      <c r="H54" s="55">
        <v>0.4</v>
      </c>
      <c r="I54" s="58">
        <v>0.8</v>
      </c>
      <c r="J54" s="58">
        <v>0.2</v>
      </c>
      <c r="K54" s="58">
        <v>0</v>
      </c>
      <c r="L54" s="59">
        <v>0</v>
      </c>
      <c r="M54" s="23"/>
    </row>
    <row r="55" spans="1:13" ht="14.25" customHeight="1">
      <c r="A55" s="23"/>
      <c r="B55" s="254" t="s">
        <v>118</v>
      </c>
      <c r="C55" s="53">
        <v>53</v>
      </c>
      <c r="D55" s="54">
        <v>1.8088737201365189E-2</v>
      </c>
      <c r="E55" s="55">
        <v>0.22641509433962265</v>
      </c>
      <c r="F55" s="56">
        <v>0.75471698113207553</v>
      </c>
      <c r="G55" s="57">
        <v>1.8867924528301886E-2</v>
      </c>
      <c r="H55" s="55">
        <v>0.30188679245283018</v>
      </c>
      <c r="I55" s="58">
        <v>0.50943396226415094</v>
      </c>
      <c r="J55" s="58">
        <v>1.8867924528301886E-2</v>
      </c>
      <c r="K55" s="58">
        <v>0</v>
      </c>
      <c r="L55" s="59">
        <v>0.22641509433962265</v>
      </c>
      <c r="M55" s="23"/>
    </row>
    <row r="56" spans="1:13" ht="14.25" customHeight="1">
      <c r="A56" s="23"/>
      <c r="B56" s="254" t="s">
        <v>119</v>
      </c>
      <c r="C56" s="53">
        <v>1</v>
      </c>
      <c r="D56" s="54">
        <v>3.4129692832764505E-4</v>
      </c>
      <c r="E56" s="55">
        <v>0</v>
      </c>
      <c r="F56" s="56">
        <v>1</v>
      </c>
      <c r="G56" s="57">
        <v>0</v>
      </c>
      <c r="H56" s="55">
        <v>1</v>
      </c>
      <c r="I56" s="58">
        <v>1</v>
      </c>
      <c r="J56" s="58">
        <v>0</v>
      </c>
      <c r="K56" s="58">
        <v>0</v>
      </c>
      <c r="L56" s="59">
        <v>0</v>
      </c>
      <c r="M56" s="23"/>
    </row>
    <row r="57" spans="1:13" ht="14.25" customHeight="1">
      <c r="A57" s="23"/>
      <c r="B57" s="254" t="s">
        <v>120</v>
      </c>
      <c r="C57" s="53">
        <v>88</v>
      </c>
      <c r="D57" s="54">
        <v>3.0034129692832763E-2</v>
      </c>
      <c r="E57" s="55">
        <v>0.23255813953488372</v>
      </c>
      <c r="F57" s="56">
        <v>0.76744186046511631</v>
      </c>
      <c r="G57" s="57">
        <v>0</v>
      </c>
      <c r="H57" s="55">
        <v>0.34090909090909088</v>
      </c>
      <c r="I57" s="58">
        <v>0.56818181818181812</v>
      </c>
      <c r="J57" s="58">
        <v>4.5454545454545456E-2</v>
      </c>
      <c r="K57" s="58">
        <v>1.1363636363636364E-2</v>
      </c>
      <c r="L57" s="59">
        <v>0.28409090909090912</v>
      </c>
      <c r="M57" s="23"/>
    </row>
    <row r="58" spans="1:13" ht="14.25" customHeight="1">
      <c r="A58" s="23"/>
      <c r="B58" s="254" t="s">
        <v>121</v>
      </c>
      <c r="C58" s="53">
        <v>36</v>
      </c>
      <c r="D58" s="54">
        <v>1.2286689419795221E-2</v>
      </c>
      <c r="E58" s="55">
        <v>0.23529411764705882</v>
      </c>
      <c r="F58" s="56">
        <v>0.76470588235294112</v>
      </c>
      <c r="G58" s="57">
        <v>0</v>
      </c>
      <c r="H58" s="55">
        <v>0.55555555555555558</v>
      </c>
      <c r="I58" s="58">
        <v>0.86111111111111116</v>
      </c>
      <c r="J58" s="58">
        <v>5.5555555555555552E-2</v>
      </c>
      <c r="K58" s="58">
        <v>5.5555555555555552E-2</v>
      </c>
      <c r="L58" s="59">
        <v>0</v>
      </c>
      <c r="M58" s="23"/>
    </row>
    <row r="59" spans="1:13" ht="14.25" customHeight="1">
      <c r="A59" s="23"/>
      <c r="B59" s="254" t="s">
        <v>122</v>
      </c>
      <c r="C59" s="53">
        <v>53</v>
      </c>
      <c r="D59" s="54">
        <v>1.8088737201365189E-2</v>
      </c>
      <c r="E59" s="55">
        <v>0.28301886792452829</v>
      </c>
      <c r="F59" s="56">
        <v>0.71698113207547165</v>
      </c>
      <c r="G59" s="57">
        <v>0</v>
      </c>
      <c r="H59" s="55">
        <v>0.15094339622641509</v>
      </c>
      <c r="I59" s="58">
        <v>0.20754716981132076</v>
      </c>
      <c r="J59" s="58">
        <v>1.8867924528301886E-2</v>
      </c>
      <c r="K59" s="58">
        <v>1.8867924528301886E-2</v>
      </c>
      <c r="L59" s="59">
        <v>0.54716981132075471</v>
      </c>
      <c r="M59" s="23"/>
    </row>
    <row r="60" spans="1:13" ht="14.25" customHeight="1">
      <c r="A60" s="23"/>
      <c r="B60" s="254" t="s">
        <v>126</v>
      </c>
      <c r="C60" s="53">
        <v>43</v>
      </c>
      <c r="D60" s="54">
        <v>1.4675767918088738E-2</v>
      </c>
      <c r="E60" s="55">
        <v>0.16666666666666666</v>
      </c>
      <c r="F60" s="56">
        <v>0.83333333333333337</v>
      </c>
      <c r="G60" s="57">
        <v>0</v>
      </c>
      <c r="H60" s="55">
        <v>0.37209302325581395</v>
      </c>
      <c r="I60" s="58">
        <v>0.53488372093023251</v>
      </c>
      <c r="J60" s="58">
        <v>6.9767441860465115E-2</v>
      </c>
      <c r="K60" s="58">
        <v>6.9767441860465115E-2</v>
      </c>
      <c r="L60" s="59">
        <v>0.23255813953488372</v>
      </c>
      <c r="M60" s="23"/>
    </row>
    <row r="61" spans="1:13" ht="14.25" customHeight="1">
      <c r="A61" s="23"/>
      <c r="B61" s="254" t="s">
        <v>127</v>
      </c>
      <c r="C61" s="53">
        <v>2</v>
      </c>
      <c r="D61" s="54">
        <v>6.8259385665529011E-4</v>
      </c>
      <c r="E61" s="55">
        <v>0.5</v>
      </c>
      <c r="F61" s="56">
        <v>0.5</v>
      </c>
      <c r="G61" s="57">
        <v>0</v>
      </c>
      <c r="H61" s="55">
        <v>0</v>
      </c>
      <c r="I61" s="58">
        <v>0.5</v>
      </c>
      <c r="J61" s="58">
        <v>0.5</v>
      </c>
      <c r="K61" s="58">
        <v>0</v>
      </c>
      <c r="L61" s="59">
        <v>0</v>
      </c>
      <c r="M61" s="23"/>
    </row>
    <row r="62" spans="1:13" ht="14.25" customHeight="1">
      <c r="A62" s="23"/>
      <c r="B62" s="254" t="s">
        <v>124</v>
      </c>
      <c r="C62" s="53">
        <v>28</v>
      </c>
      <c r="D62" s="54">
        <v>9.5563139931740607E-3</v>
      </c>
      <c r="E62" s="55">
        <v>0.40740740740740738</v>
      </c>
      <c r="F62" s="56">
        <v>0.59259259259259256</v>
      </c>
      <c r="G62" s="57">
        <v>0</v>
      </c>
      <c r="H62" s="55">
        <v>0.2857142857142857</v>
      </c>
      <c r="I62" s="58">
        <v>0.46428571428571425</v>
      </c>
      <c r="J62" s="58">
        <v>0.10714285714285714</v>
      </c>
      <c r="K62" s="58">
        <v>0</v>
      </c>
      <c r="L62" s="59">
        <v>0.39285714285714285</v>
      </c>
      <c r="M62" s="23"/>
    </row>
    <row r="63" spans="1:13" ht="14.25" customHeight="1">
      <c r="A63" s="23"/>
      <c r="B63" s="254" t="s">
        <v>125</v>
      </c>
      <c r="C63" s="53">
        <v>9</v>
      </c>
      <c r="D63" s="54">
        <v>3.0716723549488053E-3</v>
      </c>
      <c r="E63" s="55">
        <v>0.22222222222222221</v>
      </c>
      <c r="F63" s="56">
        <v>0.77777777777777779</v>
      </c>
      <c r="G63" s="57">
        <v>0</v>
      </c>
      <c r="H63" s="55">
        <v>0.33333333333333331</v>
      </c>
      <c r="I63" s="58">
        <v>0.88888888888888884</v>
      </c>
      <c r="J63" s="58">
        <v>0.1111111111111111</v>
      </c>
      <c r="K63" s="58">
        <v>0</v>
      </c>
      <c r="L63" s="59">
        <v>0</v>
      </c>
      <c r="M63" s="23"/>
    </row>
    <row r="64" spans="1:13" ht="14.25" customHeight="1">
      <c r="A64" s="23"/>
      <c r="B64" s="44" t="s">
        <v>60</v>
      </c>
      <c r="C64" s="45">
        <v>145</v>
      </c>
      <c r="D64" s="46">
        <v>4.9488054607508533E-2</v>
      </c>
      <c r="E64" s="50">
        <v>0.39310344827586208</v>
      </c>
      <c r="F64" s="67">
        <v>0.59310344827586203</v>
      </c>
      <c r="G64" s="49">
        <v>1.3793103448275862E-2</v>
      </c>
      <c r="H64" s="50">
        <v>0.43448275862068964</v>
      </c>
      <c r="I64" s="51">
        <v>0.86206896551724133</v>
      </c>
      <c r="J64" s="51">
        <v>6.2068965517241378E-2</v>
      </c>
      <c r="K64" s="51">
        <v>4.8275862068965517E-2</v>
      </c>
      <c r="L64" s="52">
        <v>6.8965517241379309E-3</v>
      </c>
      <c r="M64" s="23"/>
    </row>
    <row r="65" spans="1:13" ht="14.25" customHeight="1">
      <c r="A65" s="23"/>
      <c r="B65" s="254" t="s">
        <v>61</v>
      </c>
      <c r="C65" s="53">
        <v>22</v>
      </c>
      <c r="D65" s="54">
        <v>7.5085324232081908E-3</v>
      </c>
      <c r="E65" s="55">
        <v>0.22727272727272727</v>
      </c>
      <c r="F65" s="56">
        <v>0.77272727272727271</v>
      </c>
      <c r="G65" s="57">
        <v>0</v>
      </c>
      <c r="H65" s="55">
        <v>0.59090909090909094</v>
      </c>
      <c r="I65" s="58">
        <v>0.86363636363636365</v>
      </c>
      <c r="J65" s="58">
        <v>9.0909090909090912E-2</v>
      </c>
      <c r="K65" s="58">
        <v>4.5454545454545456E-2</v>
      </c>
      <c r="L65" s="59">
        <v>0</v>
      </c>
      <c r="M65" s="23"/>
    </row>
    <row r="66" spans="1:13" ht="14.25" customHeight="1">
      <c r="A66" s="23"/>
      <c r="B66" s="254" t="s">
        <v>128</v>
      </c>
      <c r="C66" s="53">
        <v>23</v>
      </c>
      <c r="D66" s="54">
        <v>7.849829351535836E-3</v>
      </c>
      <c r="E66" s="55">
        <v>0.52173913043478259</v>
      </c>
      <c r="F66" s="56">
        <v>0.47826086956521741</v>
      </c>
      <c r="G66" s="57">
        <v>0</v>
      </c>
      <c r="H66" s="55">
        <v>0.43478260869565216</v>
      </c>
      <c r="I66" s="58">
        <v>0.82608695652173914</v>
      </c>
      <c r="J66" s="58">
        <v>0.13043478260869565</v>
      </c>
      <c r="K66" s="58">
        <v>0</v>
      </c>
      <c r="L66" s="59">
        <v>0</v>
      </c>
      <c r="M66" s="23"/>
    </row>
    <row r="67" spans="1:13" ht="14.25" customHeight="1">
      <c r="A67" s="23"/>
      <c r="B67" s="254" t="s">
        <v>63</v>
      </c>
      <c r="C67" s="53">
        <v>50</v>
      </c>
      <c r="D67" s="54">
        <v>1.7064846416382253E-2</v>
      </c>
      <c r="E67" s="55">
        <v>0.22</v>
      </c>
      <c r="F67" s="56">
        <v>0.76</v>
      </c>
      <c r="G67" s="57">
        <v>0.02</v>
      </c>
      <c r="H67" s="55">
        <v>0.36</v>
      </c>
      <c r="I67" s="58">
        <v>0.88</v>
      </c>
      <c r="J67" s="58">
        <v>0.06</v>
      </c>
      <c r="K67" s="58">
        <v>0.02</v>
      </c>
      <c r="L67" s="59">
        <v>0.02</v>
      </c>
      <c r="M67" s="23"/>
    </row>
    <row r="68" spans="1:13" ht="14.25" customHeight="1">
      <c r="A68" s="23"/>
      <c r="B68" s="255" t="s">
        <v>64</v>
      </c>
      <c r="C68" s="60">
        <v>50</v>
      </c>
      <c r="D68" s="61">
        <v>1.7064846416382253E-2</v>
      </c>
      <c r="E68" s="62">
        <v>0.57999999999999996</v>
      </c>
      <c r="F68" s="63">
        <v>0.4</v>
      </c>
      <c r="G68" s="64">
        <v>0.02</v>
      </c>
      <c r="H68" s="62">
        <v>0.44</v>
      </c>
      <c r="I68" s="65">
        <v>0.86</v>
      </c>
      <c r="J68" s="65">
        <v>0.02</v>
      </c>
      <c r="K68" s="65">
        <v>0.1</v>
      </c>
      <c r="L68" s="66">
        <v>0</v>
      </c>
      <c r="M68" s="23"/>
    </row>
    <row r="69" spans="1:13" ht="14.25" customHeight="1">
      <c r="A69" s="23"/>
      <c r="B69" s="44" t="s">
        <v>65</v>
      </c>
      <c r="C69" s="45">
        <v>197</v>
      </c>
      <c r="D69" s="46">
        <v>6.7235494880546073E-2</v>
      </c>
      <c r="E69" s="50">
        <v>0.5357142857142857</v>
      </c>
      <c r="F69" s="67">
        <v>0.43877551020408162</v>
      </c>
      <c r="G69" s="49">
        <v>2.5510204081632654E-2</v>
      </c>
      <c r="H69" s="50">
        <v>0.30964467005076141</v>
      </c>
      <c r="I69" s="51">
        <v>0.58375634517766495</v>
      </c>
      <c r="J69" s="51">
        <v>9.1370558375634514E-2</v>
      </c>
      <c r="K69" s="51">
        <v>6.0913705583756347E-2</v>
      </c>
      <c r="L69" s="52">
        <v>0.21827411167512689</v>
      </c>
      <c r="M69" s="23"/>
    </row>
    <row r="70" spans="1:13" ht="14.25" customHeight="1">
      <c r="A70" s="23"/>
      <c r="B70" s="254" t="s">
        <v>129</v>
      </c>
      <c r="C70" s="53">
        <v>24</v>
      </c>
      <c r="D70" s="54">
        <v>8.1911262798634813E-3</v>
      </c>
      <c r="E70" s="55">
        <v>0.65217391304347827</v>
      </c>
      <c r="F70" s="56">
        <v>0.21739130434782608</v>
      </c>
      <c r="G70" s="57">
        <v>0.13043478260869565</v>
      </c>
      <c r="H70" s="55">
        <v>0.41666666666666669</v>
      </c>
      <c r="I70" s="58">
        <v>0.70833333333333337</v>
      </c>
      <c r="J70" s="58">
        <v>4.1666666666666664E-2</v>
      </c>
      <c r="K70" s="58">
        <v>0.125</v>
      </c>
      <c r="L70" s="59">
        <v>8.3333333333333329E-2</v>
      </c>
      <c r="M70" s="23"/>
    </row>
    <row r="71" spans="1:13" ht="14.25" customHeight="1">
      <c r="A71" s="23"/>
      <c r="B71" s="254" t="s">
        <v>130</v>
      </c>
      <c r="C71" s="53">
        <v>7</v>
      </c>
      <c r="D71" s="54">
        <v>2.3890784982935152E-3</v>
      </c>
      <c r="E71" s="55">
        <v>0.42857142857142855</v>
      </c>
      <c r="F71" s="56">
        <v>0.42857142857142855</v>
      </c>
      <c r="G71" s="57">
        <v>0.14285714285714285</v>
      </c>
      <c r="H71" s="55">
        <v>0.5714285714285714</v>
      </c>
      <c r="I71" s="58">
        <v>0.5714285714285714</v>
      </c>
      <c r="J71" s="58">
        <v>0</v>
      </c>
      <c r="K71" s="58">
        <v>0.42857142857142855</v>
      </c>
      <c r="L71" s="59">
        <v>0</v>
      </c>
      <c r="M71" s="23"/>
    </row>
    <row r="72" spans="1:13" ht="14.25" customHeight="1">
      <c r="A72" s="23"/>
      <c r="B72" s="254" t="s">
        <v>131</v>
      </c>
      <c r="C72" s="53">
        <v>73</v>
      </c>
      <c r="D72" s="54">
        <v>2.4914675767918087E-2</v>
      </c>
      <c r="E72" s="55">
        <v>0.35616438356164382</v>
      </c>
      <c r="F72" s="56">
        <v>0.64383561643835618</v>
      </c>
      <c r="G72" s="57">
        <v>0</v>
      </c>
      <c r="H72" s="55">
        <v>0.15068493150684931</v>
      </c>
      <c r="I72" s="58">
        <v>0.34246575342465752</v>
      </c>
      <c r="J72" s="58">
        <v>6.8493150684931503E-2</v>
      </c>
      <c r="K72" s="58">
        <v>2.7397260273972601E-2</v>
      </c>
      <c r="L72" s="59">
        <v>0.50684931506849318</v>
      </c>
      <c r="M72" s="23"/>
    </row>
    <row r="73" spans="1:13" ht="14.25" customHeight="1">
      <c r="A73" s="23"/>
      <c r="B73" s="254" t="s">
        <v>132</v>
      </c>
      <c r="C73" s="53">
        <v>11</v>
      </c>
      <c r="D73" s="54">
        <v>3.7542662116040954E-3</v>
      </c>
      <c r="E73" s="55">
        <v>0.54545454545454541</v>
      </c>
      <c r="F73" s="56">
        <v>0.45454545454545453</v>
      </c>
      <c r="G73" s="57">
        <v>0</v>
      </c>
      <c r="H73" s="55">
        <v>0.18181818181818182</v>
      </c>
      <c r="I73" s="58">
        <v>0.54545454545454541</v>
      </c>
      <c r="J73" s="58">
        <v>0.36363636363636365</v>
      </c>
      <c r="K73" s="58">
        <v>0</v>
      </c>
      <c r="L73" s="59">
        <v>0</v>
      </c>
      <c r="M73" s="23"/>
    </row>
    <row r="74" spans="1:13" ht="14.25" customHeight="1">
      <c r="A74" s="23"/>
      <c r="B74" s="254" t="s">
        <v>133</v>
      </c>
      <c r="C74" s="53">
        <v>39</v>
      </c>
      <c r="D74" s="54">
        <v>1.3310580204778157E-2</v>
      </c>
      <c r="E74" s="55">
        <v>0.58974358974358976</v>
      </c>
      <c r="F74" s="56">
        <v>0.38461538461538464</v>
      </c>
      <c r="G74" s="57">
        <v>2.564102564102564E-2</v>
      </c>
      <c r="H74" s="55">
        <v>0.46153846153846156</v>
      </c>
      <c r="I74" s="58">
        <v>0.79487179487179493</v>
      </c>
      <c r="J74" s="58">
        <v>0.10256410256410256</v>
      </c>
      <c r="K74" s="58">
        <v>5.128205128205128E-2</v>
      </c>
      <c r="L74" s="59">
        <v>2.564102564102564E-2</v>
      </c>
      <c r="M74" s="23"/>
    </row>
    <row r="75" spans="1:13" ht="14.25" customHeight="1">
      <c r="A75" s="23"/>
      <c r="B75" s="254" t="s">
        <v>134</v>
      </c>
      <c r="C75" s="53">
        <v>1</v>
      </c>
      <c r="D75" s="54">
        <v>3.4129692832764505E-4</v>
      </c>
      <c r="E75" s="55">
        <v>0</v>
      </c>
      <c r="F75" s="56">
        <v>1</v>
      </c>
      <c r="G75" s="57">
        <v>0</v>
      </c>
      <c r="H75" s="55">
        <v>1</v>
      </c>
      <c r="I75" s="58">
        <v>1</v>
      </c>
      <c r="J75" s="58">
        <v>0</v>
      </c>
      <c r="K75" s="58">
        <v>0</v>
      </c>
      <c r="L75" s="59">
        <v>0</v>
      </c>
      <c r="M75" s="23"/>
    </row>
    <row r="76" spans="1:13" ht="14.25" customHeight="1">
      <c r="A76" s="23"/>
      <c r="B76" s="254" t="s">
        <v>135</v>
      </c>
      <c r="C76" s="53">
        <v>30</v>
      </c>
      <c r="D76" s="54">
        <v>1.0238907849829351E-2</v>
      </c>
      <c r="E76" s="55">
        <v>0.8</v>
      </c>
      <c r="F76" s="56">
        <v>0.2</v>
      </c>
      <c r="G76" s="57">
        <v>0</v>
      </c>
      <c r="H76" s="55">
        <v>0.23333333333333334</v>
      </c>
      <c r="I76" s="58">
        <v>0.63333333333333341</v>
      </c>
      <c r="J76" s="58">
        <v>0.13333333333333333</v>
      </c>
      <c r="K76" s="58">
        <v>6.6666666666666666E-2</v>
      </c>
      <c r="L76" s="59">
        <v>0.1</v>
      </c>
      <c r="M76" s="23"/>
    </row>
    <row r="77" spans="1:13" ht="14.25" customHeight="1" thickBot="1">
      <c r="A77" s="23"/>
      <c r="B77" s="265" t="s">
        <v>136</v>
      </c>
      <c r="C77" s="68">
        <v>12</v>
      </c>
      <c r="D77" s="69">
        <v>4.0955631399317407E-3</v>
      </c>
      <c r="E77" s="70">
        <v>0.66666666666666663</v>
      </c>
      <c r="F77" s="71">
        <v>0.33333333333333331</v>
      </c>
      <c r="G77" s="72">
        <v>0</v>
      </c>
      <c r="H77" s="70">
        <v>0.66666666666666663</v>
      </c>
      <c r="I77" s="73">
        <v>0.99999999999999989</v>
      </c>
      <c r="J77" s="73">
        <v>0</v>
      </c>
      <c r="K77" s="73">
        <v>0</v>
      </c>
      <c r="L77" s="74">
        <v>0</v>
      </c>
      <c r="M77" s="23"/>
    </row>
    <row r="78" spans="1:13" ht="14.25" customHeight="1" thickTop="1">
      <c r="A78" s="23"/>
      <c r="B78" s="35" t="s">
        <v>137</v>
      </c>
      <c r="C78" s="75">
        <v>692</v>
      </c>
      <c r="D78" s="37">
        <v>0.23617747440273038</v>
      </c>
      <c r="E78" s="41">
        <v>0.48837209302325579</v>
      </c>
      <c r="F78" s="76">
        <v>0.5</v>
      </c>
      <c r="G78" s="77">
        <v>1.1627906976744186E-2</v>
      </c>
      <c r="H78" s="41">
        <v>0.34393063583815031</v>
      </c>
      <c r="I78" s="42">
        <v>0.55924855491329484</v>
      </c>
      <c r="J78" s="42">
        <v>0.1199421965317919</v>
      </c>
      <c r="K78" s="42">
        <v>5.6358381502890173E-2</v>
      </c>
      <c r="L78" s="43">
        <v>6.2138728323699419E-2</v>
      </c>
      <c r="M78" s="23"/>
    </row>
    <row r="79" spans="1:13" ht="14.25" customHeight="1">
      <c r="A79" s="23"/>
      <c r="B79" s="44" t="s">
        <v>18</v>
      </c>
      <c r="C79" s="78">
        <v>126</v>
      </c>
      <c r="D79" s="79">
        <v>4.3003412969283276E-2</v>
      </c>
      <c r="E79" s="50">
        <v>0.74193548387096775</v>
      </c>
      <c r="F79" s="67">
        <v>0.25806451612903225</v>
      </c>
      <c r="G79" s="49">
        <v>0</v>
      </c>
      <c r="H79" s="50">
        <v>0.41269841269841268</v>
      </c>
      <c r="I79" s="51">
        <v>0.61904761904761907</v>
      </c>
      <c r="J79" s="51">
        <v>0.19047619047619047</v>
      </c>
      <c r="K79" s="51">
        <v>0.13492063492063491</v>
      </c>
      <c r="L79" s="52">
        <v>7.9365079365079361E-3</v>
      </c>
      <c r="M79" s="23"/>
    </row>
    <row r="80" spans="1:13" ht="14.25" customHeight="1">
      <c r="A80" s="23"/>
      <c r="B80" s="254" t="s">
        <v>138</v>
      </c>
      <c r="C80" s="53">
        <v>17</v>
      </c>
      <c r="D80" s="54">
        <v>5.8020477815699661E-3</v>
      </c>
      <c r="E80" s="55">
        <v>0.35294117647058826</v>
      </c>
      <c r="F80" s="56">
        <v>0.6470588235294118</v>
      </c>
      <c r="G80" s="57">
        <v>0</v>
      </c>
      <c r="H80" s="55">
        <v>0.41176470588235292</v>
      </c>
      <c r="I80" s="58">
        <v>0.52941176470588236</v>
      </c>
      <c r="J80" s="58">
        <v>0.11764705882352941</v>
      </c>
      <c r="K80" s="58">
        <v>0.11764705882352941</v>
      </c>
      <c r="L80" s="59">
        <v>0</v>
      </c>
      <c r="M80" s="23"/>
    </row>
    <row r="81" spans="1:13" ht="14.25" customHeight="1">
      <c r="A81" s="23"/>
      <c r="B81" s="254" t="s">
        <v>139</v>
      </c>
      <c r="C81" s="53">
        <v>39</v>
      </c>
      <c r="D81" s="54">
        <v>1.3310580204778157E-2</v>
      </c>
      <c r="E81" s="55">
        <v>0.74358974358974361</v>
      </c>
      <c r="F81" s="56">
        <v>0.25641025641025639</v>
      </c>
      <c r="G81" s="57">
        <v>0</v>
      </c>
      <c r="H81" s="55">
        <v>0.58974358974358976</v>
      </c>
      <c r="I81" s="58">
        <v>0.6923076923076924</v>
      </c>
      <c r="J81" s="58">
        <v>0.12820512820512819</v>
      </c>
      <c r="K81" s="58">
        <v>0.10256410256410256</v>
      </c>
      <c r="L81" s="59">
        <v>2.564102564102564E-2</v>
      </c>
      <c r="M81" s="23"/>
    </row>
    <row r="82" spans="1:13" ht="14.25" customHeight="1">
      <c r="A82" s="23"/>
      <c r="B82" s="255" t="s">
        <v>140</v>
      </c>
      <c r="C82" s="60">
        <v>70</v>
      </c>
      <c r="D82" s="61">
        <v>2.3890784982935155E-2</v>
      </c>
      <c r="E82" s="62">
        <v>0.83823529411764708</v>
      </c>
      <c r="F82" s="63">
        <v>0.16176470588235295</v>
      </c>
      <c r="G82" s="64">
        <v>0</v>
      </c>
      <c r="H82" s="62">
        <v>0.31428571428571428</v>
      </c>
      <c r="I82" s="65">
        <v>0.6</v>
      </c>
      <c r="J82" s="65">
        <v>0.24285714285714285</v>
      </c>
      <c r="K82" s="65">
        <v>0.15714285714285714</v>
      </c>
      <c r="L82" s="66">
        <v>0</v>
      </c>
      <c r="M82" s="23"/>
    </row>
    <row r="83" spans="1:13" ht="14.25" customHeight="1">
      <c r="A83" s="23"/>
      <c r="B83" s="80" t="s">
        <v>26</v>
      </c>
      <c r="C83" s="78">
        <v>30</v>
      </c>
      <c r="D83" s="79">
        <v>1.0238907849829351E-2</v>
      </c>
      <c r="E83" s="47">
        <v>0.4</v>
      </c>
      <c r="F83" s="48">
        <v>0.6</v>
      </c>
      <c r="G83" s="40">
        <v>0</v>
      </c>
      <c r="H83" s="50">
        <v>0.46666666666666667</v>
      </c>
      <c r="I83" s="51">
        <v>0.76666666666666672</v>
      </c>
      <c r="J83" s="51">
        <v>0.1</v>
      </c>
      <c r="K83" s="51">
        <v>0</v>
      </c>
      <c r="L83" s="52">
        <v>0</v>
      </c>
      <c r="M83" s="23"/>
    </row>
    <row r="84" spans="1:13" ht="14.25" customHeight="1">
      <c r="A84" s="23"/>
      <c r="B84" s="254" t="s">
        <v>141</v>
      </c>
      <c r="C84" s="53">
        <v>22</v>
      </c>
      <c r="D84" s="54">
        <v>7.5085324232081908E-3</v>
      </c>
      <c r="E84" s="55">
        <v>0.27272727272727271</v>
      </c>
      <c r="F84" s="56">
        <v>0.72727272727272729</v>
      </c>
      <c r="G84" s="57">
        <v>0</v>
      </c>
      <c r="H84" s="55">
        <v>0.36363636363636365</v>
      </c>
      <c r="I84" s="58">
        <v>0.72727272727272729</v>
      </c>
      <c r="J84" s="58">
        <v>0.13636363636363635</v>
      </c>
      <c r="K84" s="58">
        <v>0</v>
      </c>
      <c r="L84" s="59">
        <v>0</v>
      </c>
      <c r="M84" s="23"/>
    </row>
    <row r="85" spans="1:13" ht="14.25" customHeight="1">
      <c r="A85" s="23"/>
      <c r="B85" s="254" t="s">
        <v>142</v>
      </c>
      <c r="C85" s="53">
        <v>8</v>
      </c>
      <c r="D85" s="54">
        <v>2.7303754266211604E-3</v>
      </c>
      <c r="E85" s="55">
        <v>0.75</v>
      </c>
      <c r="F85" s="56">
        <v>0.25</v>
      </c>
      <c r="G85" s="57">
        <v>0</v>
      </c>
      <c r="H85" s="55">
        <v>0.75</v>
      </c>
      <c r="I85" s="58">
        <v>0.875</v>
      </c>
      <c r="J85" s="58">
        <v>0</v>
      </c>
      <c r="K85" s="58">
        <v>0</v>
      </c>
      <c r="L85" s="59">
        <v>0</v>
      </c>
      <c r="M85" s="23"/>
    </row>
    <row r="86" spans="1:13" ht="14.25" customHeight="1">
      <c r="A86" s="23"/>
      <c r="B86" s="44" t="s">
        <v>48</v>
      </c>
      <c r="C86" s="45">
        <v>247</v>
      </c>
      <c r="D86" s="46">
        <v>8.430034129692833E-2</v>
      </c>
      <c r="E86" s="50">
        <v>0.38617886178861788</v>
      </c>
      <c r="F86" s="67">
        <v>0.6097560975609756</v>
      </c>
      <c r="G86" s="49">
        <v>4.0650406504065045E-3</v>
      </c>
      <c r="H86" s="50">
        <v>0.19838056680161945</v>
      </c>
      <c r="I86" s="51">
        <v>0.36842105263157898</v>
      </c>
      <c r="J86" s="51">
        <v>7.28744939271255E-2</v>
      </c>
      <c r="K86" s="51">
        <v>1.2145748987854251E-2</v>
      </c>
      <c r="L86" s="52">
        <v>0.15384615384615385</v>
      </c>
      <c r="M86" s="23"/>
    </row>
    <row r="87" spans="1:13" ht="14.25" customHeight="1">
      <c r="A87" s="23"/>
      <c r="B87" s="254" t="s">
        <v>143</v>
      </c>
      <c r="C87" s="53">
        <v>29</v>
      </c>
      <c r="D87" s="54">
        <v>9.8976109215017059E-3</v>
      </c>
      <c r="E87" s="55">
        <v>0.2413793103448276</v>
      </c>
      <c r="F87" s="56">
        <v>0.75862068965517238</v>
      </c>
      <c r="G87" s="57">
        <v>0</v>
      </c>
      <c r="H87" s="55">
        <v>0.34482758620689657</v>
      </c>
      <c r="I87" s="58">
        <v>0.62068965517241381</v>
      </c>
      <c r="J87" s="58">
        <v>0.10344827586206896</v>
      </c>
      <c r="K87" s="58">
        <v>0</v>
      </c>
      <c r="L87" s="59">
        <v>0.10344827586206896</v>
      </c>
      <c r="M87" s="23"/>
    </row>
    <row r="88" spans="1:13" ht="14.25" customHeight="1">
      <c r="A88" s="23"/>
      <c r="B88" s="254" t="s">
        <v>183</v>
      </c>
      <c r="C88" s="53">
        <v>2</v>
      </c>
      <c r="D88" s="54">
        <v>6.8259385665529011E-4</v>
      </c>
      <c r="E88" s="55">
        <v>1</v>
      </c>
      <c r="F88" s="56">
        <v>0</v>
      </c>
      <c r="G88" s="57">
        <v>0</v>
      </c>
      <c r="H88" s="55">
        <v>0.5</v>
      </c>
      <c r="I88" s="58">
        <v>0.5</v>
      </c>
      <c r="J88" s="58">
        <v>0</v>
      </c>
      <c r="K88" s="58">
        <v>0</v>
      </c>
      <c r="L88" s="59">
        <v>0.5</v>
      </c>
      <c r="M88" s="23"/>
    </row>
    <row r="89" spans="1:13" ht="14.25" customHeight="1">
      <c r="A89" s="23"/>
      <c r="B89" s="254" t="s">
        <v>144</v>
      </c>
      <c r="C89" s="53">
        <v>21</v>
      </c>
      <c r="D89" s="54">
        <v>7.1672354948805464E-3</v>
      </c>
      <c r="E89" s="55">
        <v>0.33333333333333331</v>
      </c>
      <c r="F89" s="56">
        <v>0.66666666666666663</v>
      </c>
      <c r="G89" s="57">
        <v>0</v>
      </c>
      <c r="H89" s="55">
        <v>0.2857142857142857</v>
      </c>
      <c r="I89" s="58">
        <v>0.5714285714285714</v>
      </c>
      <c r="J89" s="58">
        <v>9.5238095238095233E-2</v>
      </c>
      <c r="K89" s="58">
        <v>0</v>
      </c>
      <c r="L89" s="59">
        <v>9.5238095238095233E-2</v>
      </c>
      <c r="M89" s="23"/>
    </row>
    <row r="90" spans="1:13" ht="14.25" customHeight="1">
      <c r="A90" s="23"/>
      <c r="B90" s="254" t="s">
        <v>145</v>
      </c>
      <c r="C90" s="53">
        <v>17</v>
      </c>
      <c r="D90" s="54">
        <v>5.8020477815699661E-3</v>
      </c>
      <c r="E90" s="55">
        <v>0.52941176470588236</v>
      </c>
      <c r="F90" s="56">
        <v>0.41176470588235292</v>
      </c>
      <c r="G90" s="57">
        <v>5.8823529411764705E-2</v>
      </c>
      <c r="H90" s="55">
        <v>0.23529411764705882</v>
      </c>
      <c r="I90" s="58">
        <v>0.41176470588235292</v>
      </c>
      <c r="J90" s="58">
        <v>0.11764705882352941</v>
      </c>
      <c r="K90" s="58">
        <v>5.8823529411764705E-2</v>
      </c>
      <c r="L90" s="59">
        <v>5.8823529411764705E-2</v>
      </c>
      <c r="M90" s="23"/>
    </row>
    <row r="91" spans="1:13" ht="14.25" customHeight="1">
      <c r="A91" s="23"/>
      <c r="B91" s="254" t="s">
        <v>146</v>
      </c>
      <c r="C91" s="53">
        <v>27</v>
      </c>
      <c r="D91" s="54">
        <v>9.2150170648464171E-3</v>
      </c>
      <c r="E91" s="55">
        <v>0.51851851851851849</v>
      </c>
      <c r="F91" s="56">
        <v>0.48148148148148145</v>
      </c>
      <c r="G91" s="57">
        <v>0</v>
      </c>
      <c r="H91" s="55">
        <v>7.407407407407407E-2</v>
      </c>
      <c r="I91" s="58">
        <v>0.1111111111111111</v>
      </c>
      <c r="J91" s="58">
        <v>0.1111111111111111</v>
      </c>
      <c r="K91" s="58">
        <v>3.7037037037037035E-2</v>
      </c>
      <c r="L91" s="59">
        <v>0.1111111111111111</v>
      </c>
      <c r="M91" s="23"/>
    </row>
    <row r="92" spans="1:13" ht="14.25" customHeight="1">
      <c r="A92" s="23"/>
      <c r="B92" s="254" t="s">
        <v>147</v>
      </c>
      <c r="C92" s="53">
        <v>44</v>
      </c>
      <c r="D92" s="54">
        <v>1.5017064846416382E-2</v>
      </c>
      <c r="E92" s="55">
        <v>0.25</v>
      </c>
      <c r="F92" s="56">
        <v>0.75</v>
      </c>
      <c r="G92" s="57">
        <v>0</v>
      </c>
      <c r="H92" s="55">
        <v>0.11363636363636363</v>
      </c>
      <c r="I92" s="58">
        <v>0.29545454545454547</v>
      </c>
      <c r="J92" s="58">
        <v>2.2727272727272728E-2</v>
      </c>
      <c r="K92" s="58">
        <v>0</v>
      </c>
      <c r="L92" s="59">
        <v>0.25</v>
      </c>
      <c r="M92" s="23"/>
    </row>
    <row r="93" spans="1:13" ht="14.25" customHeight="1">
      <c r="A93" s="23"/>
      <c r="B93" s="254" t="s">
        <v>148</v>
      </c>
      <c r="C93" s="53">
        <v>58</v>
      </c>
      <c r="D93" s="54">
        <v>1.9795221843003412E-2</v>
      </c>
      <c r="E93" s="55">
        <v>0.49122807017543857</v>
      </c>
      <c r="F93" s="56">
        <v>0.50877192982456143</v>
      </c>
      <c r="G93" s="57">
        <v>0</v>
      </c>
      <c r="H93" s="55">
        <v>0.2413793103448276</v>
      </c>
      <c r="I93" s="58">
        <v>0.43103448275862072</v>
      </c>
      <c r="J93" s="58">
        <v>0</v>
      </c>
      <c r="K93" s="58">
        <v>0</v>
      </c>
      <c r="L93" s="59">
        <v>0.15517241379310345</v>
      </c>
      <c r="M93" s="23"/>
    </row>
    <row r="94" spans="1:13" ht="14.25" customHeight="1">
      <c r="A94" s="23"/>
      <c r="B94" s="255" t="s">
        <v>149</v>
      </c>
      <c r="C94" s="60">
        <v>49</v>
      </c>
      <c r="D94" s="61">
        <v>1.6723549488054608E-2</v>
      </c>
      <c r="E94" s="62">
        <v>0.34693877551020408</v>
      </c>
      <c r="F94" s="63">
        <v>0.65306122448979587</v>
      </c>
      <c r="G94" s="64">
        <v>0</v>
      </c>
      <c r="H94" s="62">
        <v>0.14285714285714285</v>
      </c>
      <c r="I94" s="65">
        <v>0.24489795918367344</v>
      </c>
      <c r="J94" s="65">
        <v>0.14285714285714285</v>
      </c>
      <c r="K94" s="65">
        <v>2.0408163265306121E-2</v>
      </c>
      <c r="L94" s="66">
        <v>0.16326530612244897</v>
      </c>
      <c r="M94" s="23"/>
    </row>
    <row r="95" spans="1:13" ht="14.25" customHeight="1">
      <c r="A95" s="23"/>
      <c r="B95" s="44" t="s">
        <v>31</v>
      </c>
      <c r="C95" s="78">
        <v>31</v>
      </c>
      <c r="D95" s="79">
        <v>1.0580204778156996E-2</v>
      </c>
      <c r="E95" s="47">
        <v>0.41935483870967744</v>
      </c>
      <c r="F95" s="48">
        <v>0.54838709677419351</v>
      </c>
      <c r="G95" s="40">
        <v>3.2258064516129031E-2</v>
      </c>
      <c r="H95" s="50">
        <v>0.58064516129032262</v>
      </c>
      <c r="I95" s="51">
        <v>0.70967741935483875</v>
      </c>
      <c r="J95" s="51">
        <v>0.12903225806451613</v>
      </c>
      <c r="K95" s="51">
        <v>6.4516129032258063E-2</v>
      </c>
      <c r="L95" s="52">
        <v>3.2258064516129031E-2</v>
      </c>
      <c r="M95" s="23"/>
    </row>
    <row r="96" spans="1:13" ht="14.25" customHeight="1">
      <c r="A96" s="23"/>
      <c r="B96" s="254" t="s">
        <v>150</v>
      </c>
      <c r="C96" s="53">
        <v>27</v>
      </c>
      <c r="D96" s="54">
        <v>9.2150170648464171E-3</v>
      </c>
      <c r="E96" s="55">
        <v>0.37037037037037035</v>
      </c>
      <c r="F96" s="56">
        <v>0.59259259259259256</v>
      </c>
      <c r="G96" s="57">
        <v>3.7037037037037035E-2</v>
      </c>
      <c r="H96" s="55">
        <v>0.51851851851851849</v>
      </c>
      <c r="I96" s="58">
        <v>0.66666666666666663</v>
      </c>
      <c r="J96" s="58">
        <v>0.14814814814814814</v>
      </c>
      <c r="K96" s="58">
        <v>7.407407407407407E-2</v>
      </c>
      <c r="L96" s="59">
        <v>3.7037037037037035E-2</v>
      </c>
      <c r="M96" s="23"/>
    </row>
    <row r="97" spans="1:13" ht="14.25" customHeight="1">
      <c r="A97" s="23"/>
      <c r="B97" s="256" t="s">
        <v>151</v>
      </c>
      <c r="C97" s="81">
        <v>4</v>
      </c>
      <c r="D97" s="82">
        <v>1.3651877133105802E-3</v>
      </c>
      <c r="E97" s="83">
        <v>0.75</v>
      </c>
      <c r="F97" s="84">
        <v>0.25</v>
      </c>
      <c r="G97" s="85">
        <v>0</v>
      </c>
      <c r="H97" s="83">
        <v>1</v>
      </c>
      <c r="I97" s="86">
        <v>1</v>
      </c>
      <c r="J97" s="86">
        <v>0</v>
      </c>
      <c r="K97" s="86">
        <v>0</v>
      </c>
      <c r="L97" s="87">
        <v>0</v>
      </c>
      <c r="M97" s="23"/>
    </row>
    <row r="98" spans="1:13" ht="14.25" customHeight="1">
      <c r="A98" s="23"/>
      <c r="B98" s="80" t="s">
        <v>39</v>
      </c>
      <c r="C98" s="78">
        <v>15</v>
      </c>
      <c r="D98" s="79">
        <v>5.1194539249146756E-3</v>
      </c>
      <c r="E98" s="47">
        <v>0.8</v>
      </c>
      <c r="F98" s="48">
        <v>0.13333333333333333</v>
      </c>
      <c r="G98" s="40">
        <v>6.6666666666666666E-2</v>
      </c>
      <c r="H98" s="50">
        <v>0.4</v>
      </c>
      <c r="I98" s="51">
        <v>0.66666666666666674</v>
      </c>
      <c r="J98" s="51">
        <v>0.2</v>
      </c>
      <c r="K98" s="51">
        <v>6.6666666666666666E-2</v>
      </c>
      <c r="L98" s="52">
        <v>0</v>
      </c>
      <c r="M98" s="23"/>
    </row>
    <row r="99" spans="1:13" ht="14.25" customHeight="1">
      <c r="A99" s="23"/>
      <c r="B99" s="254" t="s">
        <v>152</v>
      </c>
      <c r="C99" s="53">
        <v>15</v>
      </c>
      <c r="D99" s="54">
        <v>5.1194539249146756E-3</v>
      </c>
      <c r="E99" s="55">
        <v>0.8</v>
      </c>
      <c r="F99" s="56">
        <v>0.13333333333333333</v>
      </c>
      <c r="G99" s="57">
        <v>6.6666666666666666E-2</v>
      </c>
      <c r="H99" s="55">
        <v>0.4</v>
      </c>
      <c r="I99" s="58">
        <v>0.66666666666666674</v>
      </c>
      <c r="J99" s="58">
        <v>0.2</v>
      </c>
      <c r="K99" s="58">
        <v>6.6666666666666666E-2</v>
      </c>
      <c r="L99" s="59">
        <v>0</v>
      </c>
      <c r="M99" s="23"/>
    </row>
    <row r="100" spans="1:13" ht="14.25" customHeight="1">
      <c r="A100" s="23"/>
      <c r="B100" s="44" t="s">
        <v>60</v>
      </c>
      <c r="C100" s="45">
        <v>161</v>
      </c>
      <c r="D100" s="46">
        <v>5.4948805460750851E-2</v>
      </c>
      <c r="E100" s="50">
        <v>0.40625</v>
      </c>
      <c r="F100" s="67">
        <v>0.58125000000000004</v>
      </c>
      <c r="G100" s="49">
        <v>1.2500000000000001E-2</v>
      </c>
      <c r="H100" s="50">
        <v>0.44099378881987578</v>
      </c>
      <c r="I100" s="51">
        <v>0.72049689440993792</v>
      </c>
      <c r="J100" s="51">
        <v>8.6956521739130432E-2</v>
      </c>
      <c r="K100" s="51">
        <v>3.7267080745341616E-2</v>
      </c>
      <c r="L100" s="52">
        <v>1.2422360248447204E-2</v>
      </c>
      <c r="M100" s="23"/>
    </row>
    <row r="101" spans="1:13" ht="14.25" customHeight="1">
      <c r="A101" s="23"/>
      <c r="B101" s="254" t="s">
        <v>153</v>
      </c>
      <c r="C101" s="53">
        <v>61</v>
      </c>
      <c r="D101" s="54">
        <v>2.0819112627986348E-2</v>
      </c>
      <c r="E101" s="55">
        <v>0.38333333333333336</v>
      </c>
      <c r="F101" s="56">
        <v>0.6</v>
      </c>
      <c r="G101" s="57">
        <v>1.6666666666666666E-2</v>
      </c>
      <c r="H101" s="55">
        <v>0.47540983606557374</v>
      </c>
      <c r="I101" s="58">
        <v>0.70491803278688525</v>
      </c>
      <c r="J101" s="58">
        <v>8.1967213114754092E-2</v>
      </c>
      <c r="K101" s="58">
        <v>3.2786885245901641E-2</v>
      </c>
      <c r="L101" s="59">
        <v>1.6393442622950821E-2</v>
      </c>
      <c r="M101" s="23"/>
    </row>
    <row r="102" spans="1:13" ht="14.25" customHeight="1">
      <c r="A102" s="23"/>
      <c r="B102" s="254" t="s">
        <v>155</v>
      </c>
      <c r="C102" s="53">
        <v>22</v>
      </c>
      <c r="D102" s="54">
        <v>7.5085324232081908E-3</v>
      </c>
      <c r="E102" s="55">
        <v>0.18181818181818182</v>
      </c>
      <c r="F102" s="56">
        <v>0.77272727272727271</v>
      </c>
      <c r="G102" s="57">
        <v>4.5454545454545456E-2</v>
      </c>
      <c r="H102" s="55">
        <v>0.40909090909090912</v>
      </c>
      <c r="I102" s="58">
        <v>0.63636363636363635</v>
      </c>
      <c r="J102" s="58">
        <v>4.5454545454545456E-2</v>
      </c>
      <c r="K102" s="58">
        <v>0.13636363636363635</v>
      </c>
      <c r="L102" s="59">
        <v>0</v>
      </c>
      <c r="M102" s="23"/>
    </row>
    <row r="103" spans="1:13" ht="14.25" customHeight="1">
      <c r="A103" s="23"/>
      <c r="B103" s="254" t="s">
        <v>156</v>
      </c>
      <c r="C103" s="53">
        <v>44</v>
      </c>
      <c r="D103" s="54">
        <v>1.5017064846416382E-2</v>
      </c>
      <c r="E103" s="55">
        <v>0.59090909090909094</v>
      </c>
      <c r="F103" s="56">
        <v>0.40909090909090912</v>
      </c>
      <c r="G103" s="57">
        <v>0</v>
      </c>
      <c r="H103" s="55">
        <v>0.52272727272727271</v>
      </c>
      <c r="I103" s="58">
        <v>0.81818181818181812</v>
      </c>
      <c r="J103" s="58">
        <v>6.8181818181818177E-2</v>
      </c>
      <c r="K103" s="58">
        <v>0</v>
      </c>
      <c r="L103" s="59">
        <v>2.2727272727272728E-2</v>
      </c>
      <c r="M103" s="23"/>
    </row>
    <row r="104" spans="1:13" ht="14.25" customHeight="1">
      <c r="A104" s="23"/>
      <c r="B104" s="254" t="s">
        <v>154</v>
      </c>
      <c r="C104" s="53">
        <v>34</v>
      </c>
      <c r="D104" s="54">
        <v>1.1604095563139932E-2</v>
      </c>
      <c r="E104" s="55">
        <v>0.35294117647058826</v>
      </c>
      <c r="F104" s="56">
        <v>0.6470588235294118</v>
      </c>
      <c r="G104" s="57">
        <v>0</v>
      </c>
      <c r="H104" s="55">
        <v>0.29411764705882354</v>
      </c>
      <c r="I104" s="58">
        <v>0.67647058823529416</v>
      </c>
      <c r="J104" s="58">
        <v>0.14705882352941177</v>
      </c>
      <c r="K104" s="58">
        <v>2.9411764705882353E-2</v>
      </c>
      <c r="L104" s="59">
        <v>0</v>
      </c>
      <c r="M104" s="23"/>
    </row>
    <row r="105" spans="1:13" ht="14.25" customHeight="1">
      <c r="A105" s="23"/>
      <c r="B105" s="44" t="s">
        <v>65</v>
      </c>
      <c r="C105" s="45">
        <v>82</v>
      </c>
      <c r="D105" s="46">
        <v>2.7986348122866895E-2</v>
      </c>
      <c r="E105" s="50">
        <v>0.57317073170731703</v>
      </c>
      <c r="F105" s="67">
        <v>0.3902439024390244</v>
      </c>
      <c r="G105" s="49">
        <v>3.6585365853658534E-2</v>
      </c>
      <c r="H105" s="50">
        <v>0.34146341463414637</v>
      </c>
      <c r="I105" s="51">
        <v>0.57317073170731714</v>
      </c>
      <c r="J105" s="51">
        <v>0.2073170731707317</v>
      </c>
      <c r="K105" s="51">
        <v>0.12195121951219512</v>
      </c>
      <c r="L105" s="52">
        <v>1.2195121951219513E-2</v>
      </c>
      <c r="M105" s="23"/>
    </row>
    <row r="106" spans="1:13" ht="14.25" customHeight="1">
      <c r="A106" s="23"/>
      <c r="B106" s="254" t="s">
        <v>157</v>
      </c>
      <c r="C106" s="53">
        <v>45</v>
      </c>
      <c r="D106" s="54">
        <v>1.5358361774744027E-2</v>
      </c>
      <c r="E106" s="55">
        <v>0.6</v>
      </c>
      <c r="F106" s="56">
        <v>0.33333333333333331</v>
      </c>
      <c r="G106" s="57">
        <v>6.6666666666666666E-2</v>
      </c>
      <c r="H106" s="55">
        <v>0.4</v>
      </c>
      <c r="I106" s="58">
        <v>0.55555555555555558</v>
      </c>
      <c r="J106" s="58">
        <v>0.2</v>
      </c>
      <c r="K106" s="58">
        <v>0.17777777777777778</v>
      </c>
      <c r="L106" s="59">
        <v>0</v>
      </c>
      <c r="M106" s="23"/>
    </row>
    <row r="107" spans="1:13" ht="14.25" customHeight="1">
      <c r="A107" s="23"/>
      <c r="B107" s="254" t="s">
        <v>158</v>
      </c>
      <c r="C107" s="53">
        <v>3</v>
      </c>
      <c r="D107" s="54">
        <v>1.0238907849829352E-3</v>
      </c>
      <c r="E107" s="55">
        <v>0.66666666666666663</v>
      </c>
      <c r="F107" s="56">
        <v>0.33333333333333331</v>
      </c>
      <c r="G107" s="57">
        <v>0</v>
      </c>
      <c r="H107" s="55">
        <v>0.33333333333333331</v>
      </c>
      <c r="I107" s="58">
        <v>0.66666666666666663</v>
      </c>
      <c r="J107" s="58">
        <v>0.33333333333333331</v>
      </c>
      <c r="K107" s="58">
        <v>0</v>
      </c>
      <c r="L107" s="59">
        <v>0</v>
      </c>
      <c r="M107" s="23"/>
    </row>
    <row r="108" spans="1:13" ht="14.25" customHeight="1" thickBot="1">
      <c r="A108" s="23"/>
      <c r="B108" s="265" t="s">
        <v>159</v>
      </c>
      <c r="C108" s="68">
        <v>34</v>
      </c>
      <c r="D108" s="69">
        <v>1.1604095563139932E-2</v>
      </c>
      <c r="E108" s="70">
        <v>0.52941176470588236</v>
      </c>
      <c r="F108" s="71">
        <v>0.47058823529411764</v>
      </c>
      <c r="G108" s="72">
        <v>0</v>
      </c>
      <c r="H108" s="70">
        <v>0.26470588235294118</v>
      </c>
      <c r="I108" s="73">
        <v>0.58823529411764708</v>
      </c>
      <c r="J108" s="73">
        <v>0.20588235294117646</v>
      </c>
      <c r="K108" s="73">
        <v>5.8823529411764705E-2</v>
      </c>
      <c r="L108" s="74">
        <v>2.9411764705882353E-2</v>
      </c>
      <c r="M108" s="23"/>
    </row>
    <row r="109" spans="1:13" ht="14.25" customHeight="1" thickTop="1">
      <c r="A109" s="23"/>
      <c r="B109" s="35" t="s">
        <v>160</v>
      </c>
      <c r="C109" s="75">
        <v>14</v>
      </c>
      <c r="D109" s="37">
        <v>4.7781569965870303E-3</v>
      </c>
      <c r="E109" s="88">
        <v>1</v>
      </c>
      <c r="F109" s="76">
        <v>0</v>
      </c>
      <c r="G109" s="77">
        <v>0</v>
      </c>
      <c r="H109" s="41">
        <v>0.42857142857142855</v>
      </c>
      <c r="I109" s="42">
        <v>0.92857142857142838</v>
      </c>
      <c r="J109" s="42">
        <v>0</v>
      </c>
      <c r="K109" s="42">
        <v>7.1428571428571425E-2</v>
      </c>
      <c r="L109" s="43">
        <v>0</v>
      </c>
      <c r="M109" s="23"/>
    </row>
    <row r="110" spans="1:13" ht="14.25" customHeight="1">
      <c r="A110" s="23"/>
      <c r="B110" s="44" t="s">
        <v>39</v>
      </c>
      <c r="C110" s="45">
        <v>6</v>
      </c>
      <c r="D110" s="46">
        <v>2.0477815699658703E-3</v>
      </c>
      <c r="E110" s="50">
        <v>1</v>
      </c>
      <c r="F110" s="67">
        <v>0</v>
      </c>
      <c r="G110" s="49">
        <v>0</v>
      </c>
      <c r="H110" s="50">
        <v>0.16666666666666666</v>
      </c>
      <c r="I110" s="51">
        <v>0.83333333333333326</v>
      </c>
      <c r="J110" s="51">
        <v>0</v>
      </c>
      <c r="K110" s="51">
        <v>0.16666666666666666</v>
      </c>
      <c r="L110" s="52">
        <v>0</v>
      </c>
      <c r="M110" s="23"/>
    </row>
    <row r="111" spans="1:13" ht="14.25" customHeight="1">
      <c r="A111" s="23"/>
      <c r="B111" s="255" t="s">
        <v>161</v>
      </c>
      <c r="C111" s="60">
        <v>6</v>
      </c>
      <c r="D111" s="61">
        <v>2.0477815699658703E-3</v>
      </c>
      <c r="E111" s="62">
        <v>1</v>
      </c>
      <c r="F111" s="63">
        <v>0</v>
      </c>
      <c r="G111" s="64">
        <v>0</v>
      </c>
      <c r="H111" s="62">
        <v>0.16666666666666666</v>
      </c>
      <c r="I111" s="65">
        <v>0.83333333333333326</v>
      </c>
      <c r="J111" s="65">
        <v>0</v>
      </c>
      <c r="K111" s="65">
        <v>0.16666666666666666</v>
      </c>
      <c r="L111" s="66">
        <v>0</v>
      </c>
      <c r="M111" s="23"/>
    </row>
    <row r="112" spans="1:13" ht="14.25" customHeight="1">
      <c r="A112" s="23"/>
      <c r="B112" s="80" t="s">
        <v>48</v>
      </c>
      <c r="C112" s="78">
        <v>2</v>
      </c>
      <c r="D112" s="79">
        <v>6.8259385665529011E-4</v>
      </c>
      <c r="E112" s="47">
        <v>1</v>
      </c>
      <c r="F112" s="48">
        <v>0</v>
      </c>
      <c r="G112" s="40">
        <v>0</v>
      </c>
      <c r="H112" s="50">
        <v>0.5</v>
      </c>
      <c r="I112" s="51">
        <v>1</v>
      </c>
      <c r="J112" s="51">
        <v>0</v>
      </c>
      <c r="K112" s="51">
        <v>0</v>
      </c>
      <c r="L112" s="52">
        <v>0</v>
      </c>
      <c r="M112" s="23"/>
    </row>
    <row r="113" spans="1:13" ht="14.25" customHeight="1">
      <c r="A113" s="23"/>
      <c r="B113" s="325" t="s">
        <v>162</v>
      </c>
      <c r="C113" s="326">
        <v>2</v>
      </c>
      <c r="D113" s="327">
        <v>6.8259385665529011E-4</v>
      </c>
      <c r="E113" s="55">
        <v>1</v>
      </c>
      <c r="F113" s="56">
        <v>0</v>
      </c>
      <c r="G113" s="57">
        <v>0</v>
      </c>
      <c r="H113" s="55">
        <v>0.5</v>
      </c>
      <c r="I113" s="58">
        <v>1</v>
      </c>
      <c r="J113" s="58">
        <v>0</v>
      </c>
      <c r="K113" s="58">
        <v>0</v>
      </c>
      <c r="L113" s="59">
        <v>0</v>
      </c>
      <c r="M113" s="23"/>
    </row>
    <row r="114" spans="1:13" ht="14.25" customHeight="1">
      <c r="A114" s="23"/>
      <c r="B114" s="304" t="s">
        <v>65</v>
      </c>
      <c r="C114" s="305">
        <v>6</v>
      </c>
      <c r="D114" s="306">
        <v>2.0477815699658703E-3</v>
      </c>
      <c r="E114" s="50">
        <v>1</v>
      </c>
      <c r="F114" s="67">
        <v>0</v>
      </c>
      <c r="G114" s="49">
        <v>0</v>
      </c>
      <c r="H114" s="50">
        <v>0.66666666666666663</v>
      </c>
      <c r="I114" s="51">
        <v>1</v>
      </c>
      <c r="J114" s="51">
        <v>0</v>
      </c>
      <c r="K114" s="51">
        <v>0</v>
      </c>
      <c r="L114" s="52">
        <v>0</v>
      </c>
      <c r="M114" s="23"/>
    </row>
    <row r="115" spans="1:13" ht="14.25" customHeight="1" thickBot="1">
      <c r="A115" s="23"/>
      <c r="B115" s="310" t="s">
        <v>163</v>
      </c>
      <c r="C115" s="311">
        <v>6</v>
      </c>
      <c r="D115" s="312">
        <v>2.0477815699658703E-3</v>
      </c>
      <c r="E115" s="91">
        <v>1</v>
      </c>
      <c r="F115" s="92">
        <v>0</v>
      </c>
      <c r="G115" s="93">
        <v>0</v>
      </c>
      <c r="H115" s="91">
        <v>0.66666666666666663</v>
      </c>
      <c r="I115" s="94">
        <v>1</v>
      </c>
      <c r="J115" s="94">
        <v>0</v>
      </c>
      <c r="K115" s="94">
        <v>0</v>
      </c>
      <c r="L115" s="95">
        <v>0</v>
      </c>
      <c r="M115" s="23"/>
    </row>
    <row r="116" spans="1:13" ht="15.75" thickTop="1">
      <c r="A116" s="23"/>
      <c r="B116" s="279"/>
      <c r="C116" s="279"/>
      <c r="D116" s="279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1:13" ht="15.75">
      <c r="A117" s="23"/>
      <c r="B117" s="278" t="s">
        <v>164</v>
      </c>
      <c r="C117" s="279"/>
      <c r="D117" s="279"/>
      <c r="E117" s="23"/>
      <c r="F117" s="23"/>
      <c r="G117" s="23"/>
      <c r="H117" s="23"/>
      <c r="I117" s="23"/>
      <c r="J117" s="23"/>
      <c r="K117" s="23"/>
      <c r="L117" s="23"/>
      <c r="M117" s="23"/>
    </row>
    <row r="118" spans="1:13" ht="15.75">
      <c r="B118" s="280" t="s">
        <v>169</v>
      </c>
      <c r="C118" s="279"/>
      <c r="D118" s="279"/>
      <c r="E118" s="23"/>
      <c r="F118" s="23"/>
      <c r="G118" s="23"/>
      <c r="H118" s="23"/>
      <c r="I118" s="23"/>
      <c r="J118" s="23"/>
      <c r="K118" s="23"/>
      <c r="L118" s="23"/>
    </row>
    <row r="119" spans="1:13" ht="15.75">
      <c r="B119" s="281" t="s">
        <v>165</v>
      </c>
      <c r="C119" s="279"/>
      <c r="D119" s="279"/>
      <c r="E119" s="23"/>
      <c r="F119" s="23"/>
      <c r="G119" s="23"/>
      <c r="H119" s="23"/>
      <c r="I119" s="23"/>
      <c r="J119" s="23"/>
      <c r="K119" s="23"/>
      <c r="L119" s="23"/>
    </row>
  </sheetData>
  <mergeCells count="12">
    <mergeCell ref="L2:L3"/>
    <mergeCell ref="B1:D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39370078740157483" right="0.39370078740157483" top="0.59055118110236227" bottom="0.59055118110236227" header="0.31496062992125984" footer="0.31496062992125984"/>
  <pageSetup scale="58" fitToHeight="0" orientation="portrait" r:id="rId1"/>
  <rowBreaks count="1" manualBreakCount="1">
    <brk id="77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92ADA-DA45-40E5-A544-5B6C45E88A06}">
  <sheetPr>
    <tabColor rgb="FF00B050"/>
    <pageSetUpPr fitToPage="1"/>
  </sheetPr>
  <dimension ref="A1:M135"/>
  <sheetViews>
    <sheetView view="pageBreakPreview" zoomScale="80" zoomScaleNormal="100" zoomScaleSheetLayoutView="80" workbookViewId="0"/>
  </sheetViews>
  <sheetFormatPr defaultRowHeight="15"/>
  <cols>
    <col min="1" max="1" width="2.28515625" customWidth="1"/>
    <col min="2" max="2" width="43.7109375" customWidth="1"/>
    <col min="3" max="4" width="12.7109375" customWidth="1"/>
    <col min="5" max="11" width="11.28515625" customWidth="1"/>
    <col min="12" max="12" width="11.7109375" customWidth="1"/>
    <col min="13" max="13" width="1.5703125" customWidth="1"/>
  </cols>
  <sheetData>
    <row r="1" spans="1:13" ht="18.75" thickBot="1">
      <c r="A1" s="23"/>
      <c r="B1" s="342" t="s">
        <v>73</v>
      </c>
      <c r="C1" s="343"/>
      <c r="D1" s="344"/>
      <c r="E1" s="24"/>
      <c r="F1" s="25"/>
      <c r="G1" s="25"/>
      <c r="H1" s="25"/>
      <c r="I1" s="25"/>
      <c r="J1" s="25"/>
      <c r="K1" s="25"/>
      <c r="L1" s="25"/>
      <c r="M1" s="23"/>
    </row>
    <row r="2" spans="1:13" ht="15.75" thickTop="1">
      <c r="A2" s="23"/>
      <c r="B2" s="345" t="s">
        <v>74</v>
      </c>
      <c r="C2" s="347" t="s">
        <v>75</v>
      </c>
      <c r="D2" s="349" t="s">
        <v>76</v>
      </c>
      <c r="E2" s="351" t="s">
        <v>77</v>
      </c>
      <c r="F2" s="353" t="s">
        <v>78</v>
      </c>
      <c r="G2" s="340" t="s">
        <v>79</v>
      </c>
      <c r="H2" s="351" t="s">
        <v>80</v>
      </c>
      <c r="I2" s="355" t="s">
        <v>81</v>
      </c>
      <c r="J2" s="355" t="s">
        <v>82</v>
      </c>
      <c r="K2" s="355" t="s">
        <v>83</v>
      </c>
      <c r="L2" s="340" t="s">
        <v>84</v>
      </c>
      <c r="M2" s="23"/>
    </row>
    <row r="3" spans="1:13" ht="54" customHeight="1">
      <c r="A3" s="23"/>
      <c r="B3" s="346"/>
      <c r="C3" s="348"/>
      <c r="D3" s="350"/>
      <c r="E3" s="352"/>
      <c r="F3" s="354"/>
      <c r="G3" s="341"/>
      <c r="H3" s="352"/>
      <c r="I3" s="356"/>
      <c r="J3" s="356"/>
      <c r="K3" s="356"/>
      <c r="L3" s="341"/>
      <c r="M3" s="23"/>
    </row>
    <row r="4" spans="1:13" ht="17.100000000000001" customHeight="1" thickBot="1">
      <c r="A4" s="23"/>
      <c r="B4" s="26" t="s">
        <v>17</v>
      </c>
      <c r="C4" s="27">
        <v>2890</v>
      </c>
      <c r="D4" s="28">
        <v>1</v>
      </c>
      <c r="E4" s="29">
        <v>0.52982456140350875</v>
      </c>
      <c r="F4" s="30">
        <v>0.46175438596491231</v>
      </c>
      <c r="G4" s="31">
        <v>8.4210526315789472E-3</v>
      </c>
      <c r="H4" s="32">
        <v>0.34325259515570933</v>
      </c>
      <c r="I4" s="33">
        <v>0.63252595155709346</v>
      </c>
      <c r="J4" s="33">
        <v>0.10553633217993079</v>
      </c>
      <c r="K4" s="33">
        <v>5.4671280276816607E-2</v>
      </c>
      <c r="L4" s="34">
        <v>0.16089965397923875</v>
      </c>
      <c r="M4" s="23"/>
    </row>
    <row r="5" spans="1:13" ht="17.100000000000001" customHeight="1" thickTop="1">
      <c r="A5" s="23"/>
      <c r="B5" s="35" t="s">
        <v>85</v>
      </c>
      <c r="C5" s="36">
        <v>2182</v>
      </c>
      <c r="D5" s="37">
        <v>0.75501730103806231</v>
      </c>
      <c r="E5" s="38">
        <v>0.54244402985074625</v>
      </c>
      <c r="F5" s="39">
        <v>0.44916044776119401</v>
      </c>
      <c r="G5" s="40">
        <v>8.3955223880597014E-3</v>
      </c>
      <c r="H5" s="41">
        <v>0.34280476626947753</v>
      </c>
      <c r="I5" s="42">
        <v>0.66223648029330895</v>
      </c>
      <c r="J5" s="42">
        <v>0.10174152153987168</v>
      </c>
      <c r="K5" s="42">
        <v>5.3620531622364805E-2</v>
      </c>
      <c r="L5" s="43">
        <v>0.15444546287809349</v>
      </c>
      <c r="M5" s="23"/>
    </row>
    <row r="6" spans="1:13" ht="14.25" customHeight="1">
      <c r="A6" s="23"/>
      <c r="B6" s="44" t="s">
        <v>18</v>
      </c>
      <c r="C6" s="45">
        <v>207</v>
      </c>
      <c r="D6" s="46">
        <v>7.1626297577854672E-2</v>
      </c>
      <c r="E6" s="47">
        <v>0.63184079601990051</v>
      </c>
      <c r="F6" s="48">
        <v>0.35820895522388058</v>
      </c>
      <c r="G6" s="49">
        <v>9.9502487562189053E-3</v>
      </c>
      <c r="H6" s="50">
        <v>0.35748792270531399</v>
      </c>
      <c r="I6" s="51">
        <v>0.73913043478260865</v>
      </c>
      <c r="J6" s="51">
        <v>0.11594202898550725</v>
      </c>
      <c r="K6" s="51">
        <v>8.6956521739130432E-2</v>
      </c>
      <c r="L6" s="52">
        <v>2.8985507246376812E-2</v>
      </c>
      <c r="M6" s="23"/>
    </row>
    <row r="7" spans="1:13" ht="14.25" customHeight="1">
      <c r="A7" s="23"/>
      <c r="B7" s="254" t="s">
        <v>86</v>
      </c>
      <c r="C7" s="53">
        <v>21</v>
      </c>
      <c r="D7" s="54">
        <v>7.2664359861591699E-3</v>
      </c>
      <c r="E7" s="55">
        <v>0.75</v>
      </c>
      <c r="F7" s="56">
        <v>0.2</v>
      </c>
      <c r="G7" s="57">
        <v>0.05</v>
      </c>
      <c r="H7" s="55">
        <v>0.33333333333333331</v>
      </c>
      <c r="I7" s="58">
        <v>0.90476190476190466</v>
      </c>
      <c r="J7" s="58">
        <v>0</v>
      </c>
      <c r="K7" s="58">
        <v>4.7619047619047616E-2</v>
      </c>
      <c r="L7" s="59">
        <v>0</v>
      </c>
      <c r="M7" s="23"/>
    </row>
    <row r="8" spans="1:13" ht="14.25" customHeight="1">
      <c r="A8" s="23"/>
      <c r="B8" s="254" t="s">
        <v>87</v>
      </c>
      <c r="C8" s="53">
        <v>12</v>
      </c>
      <c r="D8" s="54">
        <v>4.1522491349480972E-3</v>
      </c>
      <c r="E8" s="55">
        <v>0.33333333333333331</v>
      </c>
      <c r="F8" s="56">
        <v>0.66666666666666663</v>
      </c>
      <c r="G8" s="57">
        <v>0</v>
      </c>
      <c r="H8" s="55">
        <v>0.16666666666666666</v>
      </c>
      <c r="I8" s="58">
        <v>0.41666666666666663</v>
      </c>
      <c r="J8" s="58">
        <v>8.3333333333333329E-2</v>
      </c>
      <c r="K8" s="58">
        <v>0.16666666666666666</v>
      </c>
      <c r="L8" s="59">
        <v>0.33333333333333331</v>
      </c>
      <c r="M8" s="23"/>
    </row>
    <row r="9" spans="1:13" ht="14.25" customHeight="1">
      <c r="A9" s="23"/>
      <c r="B9" s="254" t="s">
        <v>88</v>
      </c>
      <c r="C9" s="53">
        <v>10</v>
      </c>
      <c r="D9" s="54">
        <v>3.4602076124567475E-3</v>
      </c>
      <c r="E9" s="55">
        <v>0.5</v>
      </c>
      <c r="F9" s="56">
        <v>0.5</v>
      </c>
      <c r="G9" s="57">
        <v>0</v>
      </c>
      <c r="H9" s="55">
        <v>0.5</v>
      </c>
      <c r="I9" s="58">
        <v>0.6</v>
      </c>
      <c r="J9" s="58">
        <v>0.1</v>
      </c>
      <c r="K9" s="58">
        <v>0.1</v>
      </c>
      <c r="L9" s="59">
        <v>0.1</v>
      </c>
      <c r="M9" s="23"/>
    </row>
    <row r="10" spans="1:13" ht="14.25" customHeight="1">
      <c r="A10" s="23"/>
      <c r="B10" s="254" t="s">
        <v>21</v>
      </c>
      <c r="C10" s="53">
        <v>20</v>
      </c>
      <c r="D10" s="54">
        <v>6.920415224913495E-3</v>
      </c>
      <c r="E10" s="55">
        <v>0.89473684210526316</v>
      </c>
      <c r="F10" s="56">
        <v>0.10526315789473684</v>
      </c>
      <c r="G10" s="57">
        <v>0</v>
      </c>
      <c r="H10" s="55">
        <v>0.35</v>
      </c>
      <c r="I10" s="58">
        <v>0.8</v>
      </c>
      <c r="J10" s="58">
        <v>0.15</v>
      </c>
      <c r="K10" s="58">
        <v>0.05</v>
      </c>
      <c r="L10" s="59">
        <v>0</v>
      </c>
      <c r="M10" s="23"/>
    </row>
    <row r="11" spans="1:13" ht="14.25" customHeight="1">
      <c r="A11" s="23"/>
      <c r="B11" s="254" t="s">
        <v>22</v>
      </c>
      <c r="C11" s="53">
        <v>26</v>
      </c>
      <c r="D11" s="54">
        <v>8.996539792387544E-3</v>
      </c>
      <c r="E11" s="55">
        <v>0.34615384615384615</v>
      </c>
      <c r="F11" s="56">
        <v>0.61538461538461542</v>
      </c>
      <c r="G11" s="57">
        <v>3.8461538461538464E-2</v>
      </c>
      <c r="H11" s="55">
        <v>0.30769230769230771</v>
      </c>
      <c r="I11" s="58">
        <v>0.46153846153846156</v>
      </c>
      <c r="J11" s="58">
        <v>0.23076923076923078</v>
      </c>
      <c r="K11" s="58">
        <v>0.26923076923076922</v>
      </c>
      <c r="L11" s="59">
        <v>0</v>
      </c>
      <c r="M11" s="23"/>
    </row>
    <row r="12" spans="1:13" ht="14.25" customHeight="1">
      <c r="A12" s="23"/>
      <c r="B12" s="254" t="s">
        <v>89</v>
      </c>
      <c r="C12" s="53">
        <v>33</v>
      </c>
      <c r="D12" s="54">
        <v>1.1418685121107266E-2</v>
      </c>
      <c r="E12" s="55">
        <v>0.87878787878787878</v>
      </c>
      <c r="F12" s="56">
        <v>0.12121212121212122</v>
      </c>
      <c r="G12" s="57">
        <v>0</v>
      </c>
      <c r="H12" s="55">
        <v>0.33333333333333331</v>
      </c>
      <c r="I12" s="58">
        <v>0.69696969696969691</v>
      </c>
      <c r="J12" s="58">
        <v>0.15151515151515152</v>
      </c>
      <c r="K12" s="58">
        <v>0.12121212121212122</v>
      </c>
      <c r="L12" s="59">
        <v>0</v>
      </c>
      <c r="M12" s="23"/>
    </row>
    <row r="13" spans="1:13" ht="14.25" customHeight="1">
      <c r="A13" s="23"/>
      <c r="B13" s="254" t="s">
        <v>90</v>
      </c>
      <c r="C13" s="53">
        <v>37</v>
      </c>
      <c r="D13" s="54">
        <v>1.2802768166089966E-2</v>
      </c>
      <c r="E13" s="55">
        <v>0.73529411764705888</v>
      </c>
      <c r="F13" s="56">
        <v>0.26470588235294118</v>
      </c>
      <c r="G13" s="57">
        <v>0</v>
      </c>
      <c r="H13" s="55">
        <v>0.27027027027027029</v>
      </c>
      <c r="I13" s="58">
        <v>0.78378378378378377</v>
      </c>
      <c r="J13" s="58">
        <v>0.16216216216216217</v>
      </c>
      <c r="K13" s="58">
        <v>0</v>
      </c>
      <c r="L13" s="59">
        <v>0</v>
      </c>
      <c r="M13" s="23"/>
    </row>
    <row r="14" spans="1:13" ht="14.25" customHeight="1">
      <c r="A14" s="23"/>
      <c r="B14" s="254" t="s">
        <v>91</v>
      </c>
      <c r="C14" s="53">
        <v>17</v>
      </c>
      <c r="D14" s="54">
        <v>5.8823529411764705E-3</v>
      </c>
      <c r="E14" s="55">
        <v>0.5625</v>
      </c>
      <c r="F14" s="56">
        <v>0.4375</v>
      </c>
      <c r="G14" s="57">
        <v>0</v>
      </c>
      <c r="H14" s="55">
        <v>0.58823529411764708</v>
      </c>
      <c r="I14" s="58">
        <v>0.94117647058823528</v>
      </c>
      <c r="J14" s="58">
        <v>5.8823529411764705E-2</v>
      </c>
      <c r="K14" s="58">
        <v>0</v>
      </c>
      <c r="L14" s="59">
        <v>0</v>
      </c>
      <c r="M14" s="23"/>
    </row>
    <row r="15" spans="1:13" ht="14.25" customHeight="1">
      <c r="A15" s="23"/>
      <c r="B15" s="254" t="s">
        <v>92</v>
      </c>
      <c r="C15" s="53">
        <v>23</v>
      </c>
      <c r="D15" s="54">
        <v>7.9584775086505195E-3</v>
      </c>
      <c r="E15" s="55">
        <v>0.39130434782608697</v>
      </c>
      <c r="F15" s="56">
        <v>0.60869565217391308</v>
      </c>
      <c r="G15" s="57">
        <v>0</v>
      </c>
      <c r="H15" s="55">
        <v>0.47826086956521741</v>
      </c>
      <c r="I15" s="58">
        <v>0.91304347826086962</v>
      </c>
      <c r="J15" s="58">
        <v>0</v>
      </c>
      <c r="K15" s="58">
        <v>4.3478260869565216E-2</v>
      </c>
      <c r="L15" s="59">
        <v>4.3478260869565216E-2</v>
      </c>
      <c r="M15" s="23"/>
    </row>
    <row r="16" spans="1:13" ht="14.25" customHeight="1">
      <c r="A16" s="23"/>
      <c r="B16" s="255" t="s">
        <v>93</v>
      </c>
      <c r="C16" s="60">
        <v>8</v>
      </c>
      <c r="D16" s="61">
        <v>2.7681660899653978E-3</v>
      </c>
      <c r="E16" s="62">
        <v>0.625</v>
      </c>
      <c r="F16" s="63">
        <v>0.375</v>
      </c>
      <c r="G16" s="64">
        <v>0</v>
      </c>
      <c r="H16" s="62">
        <v>0.375</v>
      </c>
      <c r="I16" s="65">
        <v>0.75</v>
      </c>
      <c r="J16" s="65">
        <v>0.125</v>
      </c>
      <c r="K16" s="65">
        <v>0.125</v>
      </c>
      <c r="L16" s="66">
        <v>0</v>
      </c>
      <c r="M16" s="23"/>
    </row>
    <row r="17" spans="1:13" ht="14.25" customHeight="1">
      <c r="A17" s="23"/>
      <c r="B17" s="44" t="s">
        <v>26</v>
      </c>
      <c r="C17" s="45">
        <v>323</v>
      </c>
      <c r="D17" s="46">
        <v>0.11176470588235295</v>
      </c>
      <c r="E17" s="50">
        <v>0.51746031746031751</v>
      </c>
      <c r="F17" s="67">
        <v>0.47619047619047616</v>
      </c>
      <c r="G17" s="49">
        <v>6.3492063492063492E-3</v>
      </c>
      <c r="H17" s="50">
        <v>0.41795665634674922</v>
      </c>
      <c r="I17" s="51">
        <v>0.75851393188854488</v>
      </c>
      <c r="J17" s="51">
        <v>8.6687306501547989E-2</v>
      </c>
      <c r="K17" s="51">
        <v>3.4055727554179564E-2</v>
      </c>
      <c r="L17" s="52">
        <v>8.0495356037151702E-2</v>
      </c>
      <c r="M17" s="23"/>
    </row>
    <row r="18" spans="1:13" ht="14.25" customHeight="1">
      <c r="A18" s="23"/>
      <c r="B18" s="254" t="s">
        <v>94</v>
      </c>
      <c r="C18" s="53">
        <v>176</v>
      </c>
      <c r="D18" s="54">
        <v>6.0899653979238758E-2</v>
      </c>
      <c r="E18" s="55">
        <v>0.42441860465116277</v>
      </c>
      <c r="F18" s="56">
        <v>0.56395348837209303</v>
      </c>
      <c r="G18" s="57">
        <v>1.1627906976744186E-2</v>
      </c>
      <c r="H18" s="55">
        <v>0.40909090909090912</v>
      </c>
      <c r="I18" s="58">
        <v>0.74431818181818177</v>
      </c>
      <c r="J18" s="58">
        <v>8.5227272727272721E-2</v>
      </c>
      <c r="K18" s="58">
        <v>3.9772727272727272E-2</v>
      </c>
      <c r="L18" s="59">
        <v>7.9545454545454544E-2</v>
      </c>
      <c r="M18" s="23"/>
    </row>
    <row r="19" spans="1:13" ht="14.25" customHeight="1">
      <c r="A19" s="23"/>
      <c r="B19" s="254" t="s">
        <v>95</v>
      </c>
      <c r="C19" s="53">
        <v>43</v>
      </c>
      <c r="D19" s="54">
        <v>1.4878892733564015E-2</v>
      </c>
      <c r="E19" s="55">
        <v>0.3902439024390244</v>
      </c>
      <c r="F19" s="56">
        <v>0.6097560975609756</v>
      </c>
      <c r="G19" s="57">
        <v>0</v>
      </c>
      <c r="H19" s="55">
        <v>0.55813953488372092</v>
      </c>
      <c r="I19" s="58">
        <v>0.93023255813953487</v>
      </c>
      <c r="J19" s="58">
        <v>4.6511627906976744E-2</v>
      </c>
      <c r="K19" s="58">
        <v>0</v>
      </c>
      <c r="L19" s="59">
        <v>0</v>
      </c>
      <c r="M19" s="23"/>
    </row>
    <row r="20" spans="1:13" ht="14.25" customHeight="1">
      <c r="A20" s="23"/>
      <c r="B20" s="254" t="s">
        <v>28</v>
      </c>
      <c r="C20" s="53">
        <v>54</v>
      </c>
      <c r="D20" s="54">
        <v>1.8685121107266434E-2</v>
      </c>
      <c r="E20" s="55">
        <v>0.79245283018867929</v>
      </c>
      <c r="F20" s="56">
        <v>0.20754716981132076</v>
      </c>
      <c r="G20" s="57">
        <v>0</v>
      </c>
      <c r="H20" s="55">
        <v>0.44444444444444442</v>
      </c>
      <c r="I20" s="58">
        <v>0.79629629629629628</v>
      </c>
      <c r="J20" s="58">
        <v>0.14814814814814814</v>
      </c>
      <c r="K20" s="58">
        <v>3.7037037037037035E-2</v>
      </c>
      <c r="L20" s="59">
        <v>0</v>
      </c>
      <c r="M20" s="23"/>
    </row>
    <row r="21" spans="1:13" ht="14.25" customHeight="1">
      <c r="A21" s="23"/>
      <c r="B21" s="254" t="s">
        <v>96</v>
      </c>
      <c r="C21" s="53">
        <v>2</v>
      </c>
      <c r="D21" s="54">
        <v>6.9204152249134946E-4</v>
      </c>
      <c r="E21" s="55">
        <v>1</v>
      </c>
      <c r="F21" s="56">
        <v>0</v>
      </c>
      <c r="G21" s="57">
        <v>0</v>
      </c>
      <c r="H21" s="55">
        <v>0.5</v>
      </c>
      <c r="I21" s="58">
        <v>1</v>
      </c>
      <c r="J21" s="58">
        <v>0</v>
      </c>
      <c r="K21" s="58">
        <v>0</v>
      </c>
      <c r="L21" s="59">
        <v>0</v>
      </c>
      <c r="M21" s="23"/>
    </row>
    <row r="22" spans="1:13" ht="14.25" customHeight="1">
      <c r="A22" s="23"/>
      <c r="B22" s="254" t="s">
        <v>97</v>
      </c>
      <c r="C22" s="53">
        <v>48</v>
      </c>
      <c r="D22" s="54">
        <v>1.6608996539792389E-2</v>
      </c>
      <c r="E22" s="55">
        <v>0.63829787234042556</v>
      </c>
      <c r="F22" s="56">
        <v>0.36170212765957449</v>
      </c>
      <c r="G22" s="57">
        <v>0</v>
      </c>
      <c r="H22" s="55">
        <v>0.29166666666666669</v>
      </c>
      <c r="I22" s="58">
        <v>0.60416666666666674</v>
      </c>
      <c r="J22" s="58">
        <v>6.25E-2</v>
      </c>
      <c r="K22" s="58">
        <v>4.1666666666666664E-2</v>
      </c>
      <c r="L22" s="59">
        <v>0.25</v>
      </c>
      <c r="M22" s="23"/>
    </row>
    <row r="23" spans="1:13" ht="14.25" customHeight="1">
      <c r="A23" s="23"/>
      <c r="B23" s="44" t="s">
        <v>31</v>
      </c>
      <c r="C23" s="45">
        <v>278</v>
      </c>
      <c r="D23" s="46">
        <v>9.6193771626297581E-2</v>
      </c>
      <c r="E23" s="50">
        <v>0.62637362637362637</v>
      </c>
      <c r="F23" s="67">
        <v>0.34798534798534797</v>
      </c>
      <c r="G23" s="49">
        <v>2.564102564102564E-2</v>
      </c>
      <c r="H23" s="50">
        <v>0.25899280575539568</v>
      </c>
      <c r="I23" s="51">
        <v>0.49640287769784175</v>
      </c>
      <c r="J23" s="51">
        <v>0.13309352517985612</v>
      </c>
      <c r="K23" s="51">
        <v>9.7122302158273388E-2</v>
      </c>
      <c r="L23" s="52">
        <v>0.25539568345323743</v>
      </c>
      <c r="M23" s="23"/>
    </row>
    <row r="24" spans="1:13" ht="14.25" customHeight="1">
      <c r="A24" s="23"/>
      <c r="B24" s="254" t="s">
        <v>98</v>
      </c>
      <c r="C24" s="53">
        <v>68</v>
      </c>
      <c r="D24" s="54">
        <v>2.3529411764705882E-2</v>
      </c>
      <c r="E24" s="55">
        <v>0.5757575757575758</v>
      </c>
      <c r="F24" s="56">
        <v>0.42424242424242425</v>
      </c>
      <c r="G24" s="57">
        <v>0</v>
      </c>
      <c r="H24" s="55">
        <v>0.16176470588235295</v>
      </c>
      <c r="I24" s="58">
        <v>0.30882352941176472</v>
      </c>
      <c r="J24" s="58">
        <v>1.4705882352941176E-2</v>
      </c>
      <c r="K24" s="58">
        <v>1.4705882352941176E-2</v>
      </c>
      <c r="L24" s="59">
        <v>0.66176470588235292</v>
      </c>
      <c r="M24" s="23"/>
    </row>
    <row r="25" spans="1:13" ht="14.25" customHeight="1">
      <c r="A25" s="23"/>
      <c r="B25" s="254" t="s">
        <v>32</v>
      </c>
      <c r="C25" s="53">
        <v>30</v>
      </c>
      <c r="D25" s="54">
        <v>1.0380622837370242E-2</v>
      </c>
      <c r="E25" s="55">
        <v>0.43333333333333335</v>
      </c>
      <c r="F25" s="56">
        <v>0.46666666666666667</v>
      </c>
      <c r="G25" s="57">
        <v>0.1</v>
      </c>
      <c r="H25" s="55">
        <v>0.43333333333333335</v>
      </c>
      <c r="I25" s="58">
        <v>0.5</v>
      </c>
      <c r="J25" s="58">
        <v>0.1</v>
      </c>
      <c r="K25" s="58">
        <v>0</v>
      </c>
      <c r="L25" s="59">
        <v>0.4</v>
      </c>
      <c r="M25" s="23"/>
    </row>
    <row r="26" spans="1:13" ht="14.25" customHeight="1">
      <c r="A26" s="23"/>
      <c r="B26" s="254" t="s">
        <v>33</v>
      </c>
      <c r="C26" s="53">
        <v>39</v>
      </c>
      <c r="D26" s="54">
        <v>1.3494809688581315E-2</v>
      </c>
      <c r="E26" s="55">
        <v>0.82051282051282048</v>
      </c>
      <c r="F26" s="56">
        <v>0.15384615384615385</v>
      </c>
      <c r="G26" s="57">
        <v>2.564102564102564E-2</v>
      </c>
      <c r="H26" s="55">
        <v>0.20512820512820512</v>
      </c>
      <c r="I26" s="58">
        <v>0.38461538461538458</v>
      </c>
      <c r="J26" s="58">
        <v>0.23076923076923078</v>
      </c>
      <c r="K26" s="58">
        <v>0.25641025641025639</v>
      </c>
      <c r="L26" s="59">
        <v>5.128205128205128E-2</v>
      </c>
      <c r="M26" s="23"/>
    </row>
    <row r="27" spans="1:13" ht="14.25" customHeight="1">
      <c r="A27" s="23"/>
      <c r="B27" s="254" t="s">
        <v>99</v>
      </c>
      <c r="C27" s="53">
        <v>34</v>
      </c>
      <c r="D27" s="54">
        <v>1.1764705882352941E-2</v>
      </c>
      <c r="E27" s="55">
        <v>0.5757575757575758</v>
      </c>
      <c r="F27" s="56">
        <v>0.39393939393939392</v>
      </c>
      <c r="G27" s="57">
        <v>3.0303030303030304E-2</v>
      </c>
      <c r="H27" s="55">
        <v>0.20588235294117646</v>
      </c>
      <c r="I27" s="58">
        <v>0.44117647058823528</v>
      </c>
      <c r="J27" s="58">
        <v>0.26470588235294118</v>
      </c>
      <c r="K27" s="58">
        <v>0.14705882352941177</v>
      </c>
      <c r="L27" s="59">
        <v>0.11764705882352941</v>
      </c>
      <c r="M27" s="23"/>
    </row>
    <row r="28" spans="1:13" ht="14.25" customHeight="1">
      <c r="A28" s="23"/>
      <c r="B28" s="254" t="s">
        <v>100</v>
      </c>
      <c r="C28" s="53">
        <v>4</v>
      </c>
      <c r="D28" s="54">
        <v>1.3840830449826989E-3</v>
      </c>
      <c r="E28" s="55">
        <v>1</v>
      </c>
      <c r="F28" s="56">
        <v>0</v>
      </c>
      <c r="G28" s="57">
        <v>0</v>
      </c>
      <c r="H28" s="55">
        <v>0</v>
      </c>
      <c r="I28" s="58">
        <v>1</v>
      </c>
      <c r="J28" s="58">
        <v>0</v>
      </c>
      <c r="K28" s="58">
        <v>0</v>
      </c>
      <c r="L28" s="59">
        <v>0</v>
      </c>
      <c r="M28" s="23"/>
    </row>
    <row r="29" spans="1:13" ht="14.25" customHeight="1">
      <c r="A29" s="23"/>
      <c r="B29" s="254" t="s">
        <v>35</v>
      </c>
      <c r="C29" s="53">
        <v>36</v>
      </c>
      <c r="D29" s="54">
        <v>1.2456747404844291E-2</v>
      </c>
      <c r="E29" s="55">
        <v>0.65714285714285714</v>
      </c>
      <c r="F29" s="56">
        <v>0.34285714285714286</v>
      </c>
      <c r="G29" s="57">
        <v>0</v>
      </c>
      <c r="H29" s="55">
        <v>0.3611111111111111</v>
      </c>
      <c r="I29" s="58">
        <v>0.66666666666666674</v>
      </c>
      <c r="J29" s="58">
        <v>0.25</v>
      </c>
      <c r="K29" s="58">
        <v>5.5555555555555552E-2</v>
      </c>
      <c r="L29" s="59">
        <v>2.7777777777777776E-2</v>
      </c>
      <c r="M29" s="23"/>
    </row>
    <row r="30" spans="1:13" ht="14.25" customHeight="1">
      <c r="A30" s="23"/>
      <c r="B30" s="254" t="s">
        <v>101</v>
      </c>
      <c r="C30" s="53">
        <v>22</v>
      </c>
      <c r="D30" s="54">
        <v>7.6124567474048447E-3</v>
      </c>
      <c r="E30" s="55">
        <v>0.61904761904761907</v>
      </c>
      <c r="F30" s="56">
        <v>0.33333333333333331</v>
      </c>
      <c r="G30" s="57">
        <v>4.7619047619047616E-2</v>
      </c>
      <c r="H30" s="55">
        <v>0.18181818181818182</v>
      </c>
      <c r="I30" s="58">
        <v>0.68181818181818188</v>
      </c>
      <c r="J30" s="58">
        <v>0.13636363636363635</v>
      </c>
      <c r="K30" s="58">
        <v>0.13636363636363635</v>
      </c>
      <c r="L30" s="59">
        <v>0</v>
      </c>
      <c r="M30" s="23"/>
    </row>
    <row r="31" spans="1:13" ht="14.25" customHeight="1">
      <c r="A31" s="23"/>
      <c r="B31" s="254" t="s">
        <v>37</v>
      </c>
      <c r="C31" s="53">
        <v>18</v>
      </c>
      <c r="D31" s="54">
        <v>6.2283737024221453E-3</v>
      </c>
      <c r="E31" s="55">
        <v>0.77777777777777779</v>
      </c>
      <c r="F31" s="56">
        <v>0.16666666666666666</v>
      </c>
      <c r="G31" s="57">
        <v>5.5555555555555552E-2</v>
      </c>
      <c r="H31" s="55">
        <v>0.33333333333333331</v>
      </c>
      <c r="I31" s="58">
        <v>0.72222222222222232</v>
      </c>
      <c r="J31" s="58">
        <v>5.5555555555555552E-2</v>
      </c>
      <c r="K31" s="58">
        <v>0</v>
      </c>
      <c r="L31" s="59">
        <v>0.22222222222222221</v>
      </c>
      <c r="M31" s="23"/>
    </row>
    <row r="32" spans="1:13" ht="14.25" customHeight="1">
      <c r="A32" s="23"/>
      <c r="B32" s="255" t="s">
        <v>38</v>
      </c>
      <c r="C32" s="60">
        <v>27</v>
      </c>
      <c r="D32" s="61">
        <v>9.3425605536332171E-3</v>
      </c>
      <c r="E32" s="62">
        <v>0.55555555555555558</v>
      </c>
      <c r="F32" s="63">
        <v>0.44444444444444442</v>
      </c>
      <c r="G32" s="64">
        <v>0</v>
      </c>
      <c r="H32" s="62">
        <v>0.37037037037037035</v>
      </c>
      <c r="I32" s="65">
        <v>0.59259259259259256</v>
      </c>
      <c r="J32" s="65">
        <v>7.407407407407407E-2</v>
      </c>
      <c r="K32" s="65">
        <v>0.22222222222222221</v>
      </c>
      <c r="L32" s="66">
        <v>0.1111111111111111</v>
      </c>
      <c r="M32" s="23"/>
    </row>
    <row r="33" spans="1:13" ht="14.25" customHeight="1">
      <c r="A33" s="23"/>
      <c r="B33" s="44" t="s">
        <v>39</v>
      </c>
      <c r="C33" s="45">
        <v>411</v>
      </c>
      <c r="D33" s="46">
        <v>0.1422145328719723</v>
      </c>
      <c r="E33" s="50">
        <v>0.86172839506172838</v>
      </c>
      <c r="F33" s="67">
        <v>0.1308641975308642</v>
      </c>
      <c r="G33" s="49">
        <v>7.4074074074074077E-3</v>
      </c>
      <c r="H33" s="50">
        <v>0.41362530413625304</v>
      </c>
      <c r="I33" s="51">
        <v>0.79562043795620441</v>
      </c>
      <c r="J33" s="51">
        <v>0.13381995133819952</v>
      </c>
      <c r="K33" s="51">
        <v>3.8929440389294405E-2</v>
      </c>
      <c r="L33" s="52">
        <v>2.4330900243309004E-2</v>
      </c>
      <c r="M33" s="23"/>
    </row>
    <row r="34" spans="1:13" ht="14.25" customHeight="1">
      <c r="A34" s="23"/>
      <c r="B34" s="254" t="s">
        <v>102</v>
      </c>
      <c r="C34" s="53">
        <v>27</v>
      </c>
      <c r="D34" s="54">
        <v>9.3425605536332171E-3</v>
      </c>
      <c r="E34" s="55">
        <v>0.88888888888888884</v>
      </c>
      <c r="F34" s="56">
        <v>7.407407407407407E-2</v>
      </c>
      <c r="G34" s="57">
        <v>3.7037037037037035E-2</v>
      </c>
      <c r="H34" s="55">
        <v>0.18518518518518517</v>
      </c>
      <c r="I34" s="58">
        <v>0.66666666666666663</v>
      </c>
      <c r="J34" s="58">
        <v>0.14814814814814814</v>
      </c>
      <c r="K34" s="58">
        <v>0.1111111111111111</v>
      </c>
      <c r="L34" s="59">
        <v>3.7037037037037035E-2</v>
      </c>
      <c r="M34" s="23"/>
    </row>
    <row r="35" spans="1:13" ht="14.25" customHeight="1">
      <c r="A35" s="23"/>
      <c r="B35" s="254" t="s">
        <v>103</v>
      </c>
      <c r="C35" s="53">
        <v>7</v>
      </c>
      <c r="D35" s="54">
        <v>2.422145328719723E-3</v>
      </c>
      <c r="E35" s="55">
        <v>0.7142857142857143</v>
      </c>
      <c r="F35" s="56">
        <v>0.2857142857142857</v>
      </c>
      <c r="G35" s="57">
        <v>0</v>
      </c>
      <c r="H35" s="55">
        <v>0.5714285714285714</v>
      </c>
      <c r="I35" s="58">
        <v>1</v>
      </c>
      <c r="J35" s="58">
        <v>0</v>
      </c>
      <c r="K35" s="58">
        <v>0</v>
      </c>
      <c r="L35" s="59">
        <v>0</v>
      </c>
      <c r="M35" s="23"/>
    </row>
    <row r="36" spans="1:13" ht="14.25" customHeight="1">
      <c r="A36" s="23"/>
      <c r="B36" s="254" t="s">
        <v>104</v>
      </c>
      <c r="C36" s="53">
        <v>22</v>
      </c>
      <c r="D36" s="54">
        <v>7.6124567474048447E-3</v>
      </c>
      <c r="E36" s="55">
        <v>0.90476190476190477</v>
      </c>
      <c r="F36" s="56">
        <v>4.7619047619047616E-2</v>
      </c>
      <c r="G36" s="57">
        <v>4.7619047619047616E-2</v>
      </c>
      <c r="H36" s="55">
        <v>0.36363636363636365</v>
      </c>
      <c r="I36" s="58">
        <v>0.72727272727272729</v>
      </c>
      <c r="J36" s="58">
        <v>0.13636363636363635</v>
      </c>
      <c r="K36" s="58">
        <v>4.5454545454545456E-2</v>
      </c>
      <c r="L36" s="59">
        <v>9.0909090909090912E-2</v>
      </c>
      <c r="M36" s="23"/>
    </row>
    <row r="37" spans="1:13" ht="14.25" customHeight="1">
      <c r="A37" s="23"/>
      <c r="B37" s="254" t="s">
        <v>105</v>
      </c>
      <c r="C37" s="53">
        <v>7</v>
      </c>
      <c r="D37" s="54">
        <v>2.422145328719723E-3</v>
      </c>
      <c r="E37" s="55">
        <v>1</v>
      </c>
      <c r="F37" s="56">
        <v>0</v>
      </c>
      <c r="G37" s="57">
        <v>0</v>
      </c>
      <c r="H37" s="55">
        <v>0.14285714285714285</v>
      </c>
      <c r="I37" s="58">
        <v>0.71428571428571419</v>
      </c>
      <c r="J37" s="58">
        <v>0.2857142857142857</v>
      </c>
      <c r="K37" s="58">
        <v>0</v>
      </c>
      <c r="L37" s="59">
        <v>0</v>
      </c>
      <c r="M37" s="23"/>
    </row>
    <row r="38" spans="1:13" ht="14.25" customHeight="1">
      <c r="A38" s="23"/>
      <c r="B38" s="254" t="s">
        <v>42</v>
      </c>
      <c r="C38" s="53">
        <v>17</v>
      </c>
      <c r="D38" s="54">
        <v>5.8823529411764705E-3</v>
      </c>
      <c r="E38" s="55">
        <v>0.8666666666666667</v>
      </c>
      <c r="F38" s="56">
        <v>0.13333333333333333</v>
      </c>
      <c r="G38" s="57">
        <v>0</v>
      </c>
      <c r="H38" s="55">
        <v>0.23529411764705882</v>
      </c>
      <c r="I38" s="58">
        <v>0.88235294117647056</v>
      </c>
      <c r="J38" s="58">
        <v>0</v>
      </c>
      <c r="K38" s="58">
        <v>0</v>
      </c>
      <c r="L38" s="59">
        <v>0.11764705882352941</v>
      </c>
      <c r="M38" s="23"/>
    </row>
    <row r="39" spans="1:13" ht="14.25" customHeight="1">
      <c r="A39" s="23"/>
      <c r="B39" s="254" t="s">
        <v>106</v>
      </c>
      <c r="C39" s="53">
        <v>86</v>
      </c>
      <c r="D39" s="54">
        <v>2.9757785467128029E-2</v>
      </c>
      <c r="E39" s="55">
        <v>0.87951807228915657</v>
      </c>
      <c r="F39" s="56">
        <v>0.12048192771084337</v>
      </c>
      <c r="G39" s="57">
        <v>0</v>
      </c>
      <c r="H39" s="55">
        <v>0.30232558139534882</v>
      </c>
      <c r="I39" s="58">
        <v>0.77906976744186041</v>
      </c>
      <c r="J39" s="58">
        <v>0.18604651162790697</v>
      </c>
      <c r="K39" s="58">
        <v>3.4883720930232558E-2</v>
      </c>
      <c r="L39" s="59">
        <v>0</v>
      </c>
      <c r="M39" s="23"/>
    </row>
    <row r="40" spans="1:13" ht="14.25" customHeight="1">
      <c r="A40" s="23"/>
      <c r="B40" s="254" t="s">
        <v>107</v>
      </c>
      <c r="C40" s="53">
        <v>67</v>
      </c>
      <c r="D40" s="54">
        <v>2.3183391003460209E-2</v>
      </c>
      <c r="E40" s="55">
        <v>0.88059701492537312</v>
      </c>
      <c r="F40" s="56">
        <v>0.11940298507462686</v>
      </c>
      <c r="G40" s="57">
        <v>0</v>
      </c>
      <c r="H40" s="55">
        <v>0.55223880597014929</v>
      </c>
      <c r="I40" s="58">
        <v>0.92537313432835822</v>
      </c>
      <c r="J40" s="58">
        <v>5.9701492537313432E-2</v>
      </c>
      <c r="K40" s="58">
        <v>1.4925373134328358E-2</v>
      </c>
      <c r="L40" s="59">
        <v>0</v>
      </c>
      <c r="M40" s="23"/>
    </row>
    <row r="41" spans="1:13" ht="14.25" customHeight="1">
      <c r="A41" s="23"/>
      <c r="B41" s="254" t="s">
        <v>44</v>
      </c>
      <c r="C41" s="53">
        <v>72</v>
      </c>
      <c r="D41" s="54">
        <v>2.4913494809688581E-2</v>
      </c>
      <c r="E41" s="55">
        <v>0.94444444444444442</v>
      </c>
      <c r="F41" s="56">
        <v>5.5555555555555552E-2</v>
      </c>
      <c r="G41" s="57">
        <v>0</v>
      </c>
      <c r="H41" s="55">
        <v>0.29166666666666669</v>
      </c>
      <c r="I41" s="58">
        <v>0.69444444444444442</v>
      </c>
      <c r="J41" s="58">
        <v>0.2361111111111111</v>
      </c>
      <c r="K41" s="58">
        <v>2.7777777777777776E-2</v>
      </c>
      <c r="L41" s="59">
        <v>2.7777777777777776E-2</v>
      </c>
      <c r="M41" s="23"/>
    </row>
    <row r="42" spans="1:13" ht="14.25" customHeight="1">
      <c r="A42" s="23"/>
      <c r="B42" s="254" t="s">
        <v>45</v>
      </c>
      <c r="C42" s="53">
        <v>19</v>
      </c>
      <c r="D42" s="54">
        <v>6.5743944636678202E-3</v>
      </c>
      <c r="E42" s="55">
        <v>0.73684210526315785</v>
      </c>
      <c r="F42" s="56">
        <v>0.26315789473684209</v>
      </c>
      <c r="G42" s="57">
        <v>0</v>
      </c>
      <c r="H42" s="55">
        <v>0.63157894736842102</v>
      </c>
      <c r="I42" s="58">
        <v>0.94736842105263153</v>
      </c>
      <c r="J42" s="58">
        <v>0</v>
      </c>
      <c r="K42" s="58">
        <v>0</v>
      </c>
      <c r="L42" s="59">
        <v>5.2631578947368418E-2</v>
      </c>
      <c r="M42" s="23"/>
    </row>
    <row r="43" spans="1:13" ht="14.25" customHeight="1">
      <c r="A43" s="23"/>
      <c r="B43" s="254" t="s">
        <v>108</v>
      </c>
      <c r="C43" s="53">
        <v>37</v>
      </c>
      <c r="D43" s="54">
        <v>1.2802768166089966E-2</v>
      </c>
      <c r="E43" s="55">
        <v>0.91891891891891897</v>
      </c>
      <c r="F43" s="56">
        <v>5.4054054054054057E-2</v>
      </c>
      <c r="G43" s="57">
        <v>2.7027027027027029E-2</v>
      </c>
      <c r="H43" s="55">
        <v>0.72972972972972971</v>
      </c>
      <c r="I43" s="58">
        <v>0.94594594594594594</v>
      </c>
      <c r="J43" s="58">
        <v>5.4054054054054057E-2</v>
      </c>
      <c r="K43" s="58">
        <v>0</v>
      </c>
      <c r="L43" s="59">
        <v>0</v>
      </c>
      <c r="M43" s="23"/>
    </row>
    <row r="44" spans="1:13" ht="14.25" customHeight="1">
      <c r="A44" s="23"/>
      <c r="B44" s="255" t="s">
        <v>47</v>
      </c>
      <c r="C44" s="60">
        <v>50</v>
      </c>
      <c r="D44" s="61">
        <v>1.7301038062283738E-2</v>
      </c>
      <c r="E44" s="62">
        <v>0.66</v>
      </c>
      <c r="F44" s="63">
        <v>0.34</v>
      </c>
      <c r="G44" s="64">
        <v>0</v>
      </c>
      <c r="H44" s="62">
        <v>0.5</v>
      </c>
      <c r="I44" s="65">
        <v>0.67999999999999994</v>
      </c>
      <c r="J44" s="65">
        <v>0.14000000000000001</v>
      </c>
      <c r="K44" s="65">
        <v>0.12</v>
      </c>
      <c r="L44" s="66">
        <v>0.04</v>
      </c>
      <c r="M44" s="23"/>
    </row>
    <row r="45" spans="1:13" ht="14.25" customHeight="1">
      <c r="A45" s="23"/>
      <c r="B45" s="44" t="s">
        <v>48</v>
      </c>
      <c r="C45" s="45">
        <v>628</v>
      </c>
      <c r="D45" s="46">
        <v>0.21730103806228374</v>
      </c>
      <c r="E45" s="50">
        <v>0.30048465266558966</v>
      </c>
      <c r="F45" s="67">
        <v>0.69951534733441034</v>
      </c>
      <c r="G45" s="49">
        <v>0</v>
      </c>
      <c r="H45" s="50">
        <v>0.26273885350318471</v>
      </c>
      <c r="I45" s="51">
        <v>0.52388535031847139</v>
      </c>
      <c r="J45" s="51">
        <v>7.0063694267515922E-2</v>
      </c>
      <c r="K45" s="51">
        <v>3.662420382165605E-2</v>
      </c>
      <c r="L45" s="52">
        <v>0.32961783439490444</v>
      </c>
      <c r="M45" s="23"/>
    </row>
    <row r="46" spans="1:13" ht="14.25" customHeight="1">
      <c r="A46" s="23"/>
      <c r="B46" s="254" t="s">
        <v>109</v>
      </c>
      <c r="C46" s="53">
        <v>68</v>
      </c>
      <c r="D46" s="54">
        <v>2.3529411764705882E-2</v>
      </c>
      <c r="E46" s="55">
        <v>0.16417910447761194</v>
      </c>
      <c r="F46" s="56">
        <v>0.83582089552238803</v>
      </c>
      <c r="G46" s="57">
        <v>0</v>
      </c>
      <c r="H46" s="55">
        <v>0.22058823529411764</v>
      </c>
      <c r="I46" s="58">
        <v>0.54411764705882348</v>
      </c>
      <c r="J46" s="58">
        <v>5.8823529411764705E-2</v>
      </c>
      <c r="K46" s="58">
        <v>8.8235294117647065E-2</v>
      </c>
      <c r="L46" s="59">
        <v>0.27941176470588236</v>
      </c>
      <c r="M46" s="23"/>
    </row>
    <row r="47" spans="1:13" ht="14.25" customHeight="1">
      <c r="A47" s="23"/>
      <c r="B47" s="254" t="s">
        <v>110</v>
      </c>
      <c r="C47" s="53">
        <v>3</v>
      </c>
      <c r="D47" s="54">
        <v>1.0380622837370243E-3</v>
      </c>
      <c r="E47" s="55">
        <v>0.33333333333333331</v>
      </c>
      <c r="F47" s="56">
        <v>0.66666666666666663</v>
      </c>
      <c r="G47" s="57">
        <v>0</v>
      </c>
      <c r="H47" s="55">
        <v>0.66666666666666663</v>
      </c>
      <c r="I47" s="58">
        <v>0.66666666666666663</v>
      </c>
      <c r="J47" s="58">
        <v>0</v>
      </c>
      <c r="K47" s="58">
        <v>0</v>
      </c>
      <c r="L47" s="59">
        <v>0.33333333333333331</v>
      </c>
      <c r="M47" s="23"/>
    </row>
    <row r="48" spans="1:13" ht="14.25" customHeight="1">
      <c r="A48" s="23"/>
      <c r="B48" s="254" t="s">
        <v>50</v>
      </c>
      <c r="C48" s="53">
        <v>42</v>
      </c>
      <c r="D48" s="54">
        <v>1.453287197231834E-2</v>
      </c>
      <c r="E48" s="55">
        <v>0.45238095238095238</v>
      </c>
      <c r="F48" s="56">
        <v>0.54761904761904767</v>
      </c>
      <c r="G48" s="57">
        <v>0</v>
      </c>
      <c r="H48" s="55">
        <v>0.19047619047619047</v>
      </c>
      <c r="I48" s="58">
        <v>0.73809523809523814</v>
      </c>
      <c r="J48" s="58">
        <v>0.11904761904761904</v>
      </c>
      <c r="K48" s="58">
        <v>4.7619047619047616E-2</v>
      </c>
      <c r="L48" s="59">
        <v>7.1428571428571425E-2</v>
      </c>
      <c r="M48" s="23"/>
    </row>
    <row r="49" spans="1:13" ht="14.25" customHeight="1">
      <c r="A49" s="23"/>
      <c r="B49" s="254" t="s">
        <v>111</v>
      </c>
      <c r="C49" s="53">
        <v>59</v>
      </c>
      <c r="D49" s="54">
        <v>2.041522491349481E-2</v>
      </c>
      <c r="E49" s="55">
        <v>0.45614035087719296</v>
      </c>
      <c r="F49" s="56">
        <v>0.54385964912280704</v>
      </c>
      <c r="G49" s="57">
        <v>0</v>
      </c>
      <c r="H49" s="55">
        <v>0.33898305084745761</v>
      </c>
      <c r="I49" s="58">
        <v>0.74576271186440679</v>
      </c>
      <c r="J49" s="58">
        <v>0.10169491525423729</v>
      </c>
      <c r="K49" s="58">
        <v>1.6949152542372881E-2</v>
      </c>
      <c r="L49" s="59">
        <v>0.10169491525423729</v>
      </c>
      <c r="M49" s="23"/>
    </row>
    <row r="50" spans="1:13" ht="14.25" customHeight="1">
      <c r="A50" s="23"/>
      <c r="B50" s="254" t="s">
        <v>112</v>
      </c>
      <c r="C50" s="53">
        <v>4</v>
      </c>
      <c r="D50" s="54">
        <v>1.3840830449826989E-3</v>
      </c>
      <c r="E50" s="55">
        <v>0.75</v>
      </c>
      <c r="F50" s="56">
        <v>0.25</v>
      </c>
      <c r="G50" s="57">
        <v>0</v>
      </c>
      <c r="H50" s="55">
        <v>0.75</v>
      </c>
      <c r="I50" s="58">
        <v>1</v>
      </c>
      <c r="J50" s="58">
        <v>0</v>
      </c>
      <c r="K50" s="58">
        <v>0</v>
      </c>
      <c r="L50" s="59">
        <v>0</v>
      </c>
      <c r="M50" s="23"/>
    </row>
    <row r="51" spans="1:13" ht="14.25" customHeight="1">
      <c r="A51" s="23"/>
      <c r="B51" s="254" t="s">
        <v>113</v>
      </c>
      <c r="C51" s="53">
        <v>25</v>
      </c>
      <c r="D51" s="54">
        <v>8.6505190311418692E-3</v>
      </c>
      <c r="E51" s="55">
        <v>0.4</v>
      </c>
      <c r="F51" s="56">
        <v>0.6</v>
      </c>
      <c r="G51" s="57">
        <v>0</v>
      </c>
      <c r="H51" s="55">
        <v>0.28000000000000003</v>
      </c>
      <c r="I51" s="58">
        <v>0.52</v>
      </c>
      <c r="J51" s="58">
        <v>0.2</v>
      </c>
      <c r="K51" s="58">
        <v>0.12</v>
      </c>
      <c r="L51" s="59">
        <v>0.04</v>
      </c>
      <c r="M51" s="23"/>
    </row>
    <row r="52" spans="1:13" ht="14.25" customHeight="1">
      <c r="A52" s="23"/>
      <c r="B52" s="254" t="s">
        <v>114</v>
      </c>
      <c r="C52" s="53">
        <v>11</v>
      </c>
      <c r="D52" s="54">
        <v>3.8062283737024223E-3</v>
      </c>
      <c r="E52" s="55">
        <v>0.45454545454545453</v>
      </c>
      <c r="F52" s="56">
        <v>0.54545454545454541</v>
      </c>
      <c r="G52" s="57">
        <v>0</v>
      </c>
      <c r="H52" s="55">
        <v>0.27272727272727271</v>
      </c>
      <c r="I52" s="58">
        <v>0.63636363636363635</v>
      </c>
      <c r="J52" s="58">
        <v>0.36363636363636365</v>
      </c>
      <c r="K52" s="58">
        <v>0</v>
      </c>
      <c r="L52" s="59">
        <v>0</v>
      </c>
      <c r="M52" s="23"/>
    </row>
    <row r="53" spans="1:13" ht="14.25" customHeight="1">
      <c r="A53" s="23"/>
      <c r="B53" s="254" t="s">
        <v>115</v>
      </c>
      <c r="C53" s="53">
        <v>39</v>
      </c>
      <c r="D53" s="54">
        <v>1.3494809688581315E-2</v>
      </c>
      <c r="E53" s="55">
        <v>0.41025641025641024</v>
      </c>
      <c r="F53" s="56">
        <v>0.58974358974358976</v>
      </c>
      <c r="G53" s="57">
        <v>0</v>
      </c>
      <c r="H53" s="55">
        <v>7.6923076923076927E-2</v>
      </c>
      <c r="I53" s="58">
        <v>0.23076923076923078</v>
      </c>
      <c r="J53" s="58">
        <v>2.564102564102564E-2</v>
      </c>
      <c r="K53" s="58">
        <v>0</v>
      </c>
      <c r="L53" s="59">
        <v>0.74358974358974361</v>
      </c>
      <c r="M53" s="23"/>
    </row>
    <row r="54" spans="1:13" ht="14.25" customHeight="1">
      <c r="A54" s="23"/>
      <c r="B54" s="254" t="s">
        <v>116</v>
      </c>
      <c r="C54" s="53">
        <v>63</v>
      </c>
      <c r="D54" s="54">
        <v>2.179930795847751E-2</v>
      </c>
      <c r="E54" s="55">
        <v>0.32786885245901637</v>
      </c>
      <c r="F54" s="56">
        <v>0.67213114754098358</v>
      </c>
      <c r="G54" s="57">
        <v>0</v>
      </c>
      <c r="H54" s="55">
        <v>0.22222222222222221</v>
      </c>
      <c r="I54" s="58">
        <v>0.44444444444444442</v>
      </c>
      <c r="J54" s="58">
        <v>4.7619047619047616E-2</v>
      </c>
      <c r="K54" s="58">
        <v>4.7619047619047616E-2</v>
      </c>
      <c r="L54" s="59">
        <v>0.3968253968253968</v>
      </c>
      <c r="M54" s="23"/>
    </row>
    <row r="55" spans="1:13" ht="14.25" customHeight="1">
      <c r="A55" s="23"/>
      <c r="B55" s="254" t="s">
        <v>117</v>
      </c>
      <c r="C55" s="53">
        <v>10</v>
      </c>
      <c r="D55" s="54">
        <v>3.4602076124567475E-3</v>
      </c>
      <c r="E55" s="55">
        <v>0.1</v>
      </c>
      <c r="F55" s="56">
        <v>0.9</v>
      </c>
      <c r="G55" s="57">
        <v>0</v>
      </c>
      <c r="H55" s="55">
        <v>0.2</v>
      </c>
      <c r="I55" s="58">
        <v>0.8</v>
      </c>
      <c r="J55" s="58">
        <v>0.2</v>
      </c>
      <c r="K55" s="58">
        <v>0</v>
      </c>
      <c r="L55" s="59">
        <v>0</v>
      </c>
      <c r="M55" s="23"/>
    </row>
    <row r="56" spans="1:13" ht="14.25" customHeight="1">
      <c r="A56" s="23"/>
      <c r="B56" s="254" t="s">
        <v>118</v>
      </c>
      <c r="C56" s="53">
        <v>47</v>
      </c>
      <c r="D56" s="54">
        <v>1.6262975778546712E-2</v>
      </c>
      <c r="E56" s="55">
        <v>0.28888888888888886</v>
      </c>
      <c r="F56" s="56">
        <v>0.71111111111111114</v>
      </c>
      <c r="G56" s="57">
        <v>0</v>
      </c>
      <c r="H56" s="55">
        <v>0.23404255319148937</v>
      </c>
      <c r="I56" s="58">
        <v>0.38297872340425532</v>
      </c>
      <c r="J56" s="58">
        <v>6.3829787234042548E-2</v>
      </c>
      <c r="K56" s="58">
        <v>2.1276595744680851E-2</v>
      </c>
      <c r="L56" s="59">
        <v>0.46808510638297873</v>
      </c>
      <c r="M56" s="23"/>
    </row>
    <row r="57" spans="1:13" ht="14.25" customHeight="1">
      <c r="A57" s="23"/>
      <c r="B57" s="254" t="s">
        <v>119</v>
      </c>
      <c r="C57" s="53">
        <v>1</v>
      </c>
      <c r="D57" s="54">
        <v>3.4602076124567473E-4</v>
      </c>
      <c r="E57" s="55">
        <v>0</v>
      </c>
      <c r="F57" s="56">
        <v>1</v>
      </c>
      <c r="G57" s="57">
        <v>0</v>
      </c>
      <c r="H57" s="55">
        <v>0</v>
      </c>
      <c r="I57" s="58">
        <v>1</v>
      </c>
      <c r="J57" s="58">
        <v>0</v>
      </c>
      <c r="K57" s="58">
        <v>0</v>
      </c>
      <c r="L57" s="59">
        <v>0</v>
      </c>
      <c r="M57" s="23"/>
    </row>
    <row r="58" spans="1:13" ht="14.25" customHeight="1">
      <c r="A58" s="23"/>
      <c r="B58" s="254" t="s">
        <v>120</v>
      </c>
      <c r="C58" s="53">
        <v>76</v>
      </c>
      <c r="D58" s="54">
        <v>2.6297577854671281E-2</v>
      </c>
      <c r="E58" s="55">
        <v>0.18666666666666668</v>
      </c>
      <c r="F58" s="56">
        <v>0.81333333333333335</v>
      </c>
      <c r="G58" s="57">
        <v>0</v>
      </c>
      <c r="H58" s="55">
        <v>0.38157894736842107</v>
      </c>
      <c r="I58" s="58">
        <v>0.61842105263157887</v>
      </c>
      <c r="J58" s="58">
        <v>5.2631578947368418E-2</v>
      </c>
      <c r="K58" s="58">
        <v>1.3157894736842105E-2</v>
      </c>
      <c r="L58" s="59">
        <v>0.27631578947368424</v>
      </c>
      <c r="M58" s="23"/>
    </row>
    <row r="59" spans="1:13" ht="14.25" customHeight="1">
      <c r="A59" s="23"/>
      <c r="B59" s="254" t="s">
        <v>121</v>
      </c>
      <c r="C59" s="53">
        <v>32</v>
      </c>
      <c r="D59" s="54">
        <v>1.1072664359861591E-2</v>
      </c>
      <c r="E59" s="55">
        <v>0.25</v>
      </c>
      <c r="F59" s="56">
        <v>0.75</v>
      </c>
      <c r="G59" s="57">
        <v>0</v>
      </c>
      <c r="H59" s="55">
        <v>0.5625</v>
      </c>
      <c r="I59" s="58">
        <v>0.8125</v>
      </c>
      <c r="J59" s="58">
        <v>6.25E-2</v>
      </c>
      <c r="K59" s="58">
        <v>3.125E-2</v>
      </c>
      <c r="L59" s="59">
        <v>0</v>
      </c>
      <c r="M59" s="23"/>
    </row>
    <row r="60" spans="1:13" ht="14.25" customHeight="1">
      <c r="A60" s="23"/>
      <c r="B60" s="254" t="s">
        <v>122</v>
      </c>
      <c r="C60" s="53">
        <v>70</v>
      </c>
      <c r="D60" s="54">
        <v>2.4221453287197232E-2</v>
      </c>
      <c r="E60" s="55">
        <v>0.34285714285714286</v>
      </c>
      <c r="F60" s="56">
        <v>0.65714285714285714</v>
      </c>
      <c r="G60" s="57">
        <v>0</v>
      </c>
      <c r="H60" s="55">
        <v>7.1428571428571425E-2</v>
      </c>
      <c r="I60" s="58">
        <v>9.9999999999999992E-2</v>
      </c>
      <c r="J60" s="58">
        <v>1.4285714285714285E-2</v>
      </c>
      <c r="K60" s="58">
        <v>0</v>
      </c>
      <c r="L60" s="59">
        <v>0.8571428571428571</v>
      </c>
      <c r="M60" s="23"/>
    </row>
    <row r="61" spans="1:13" ht="14.25" customHeight="1">
      <c r="A61" s="23"/>
      <c r="B61" s="254" t="s">
        <v>123</v>
      </c>
      <c r="C61" s="53">
        <v>1</v>
      </c>
      <c r="D61" s="54">
        <v>3.4602076124567473E-4</v>
      </c>
      <c r="E61" s="55">
        <v>1</v>
      </c>
      <c r="F61" s="56">
        <v>0</v>
      </c>
      <c r="G61" s="57">
        <v>0</v>
      </c>
      <c r="H61" s="55">
        <v>0</v>
      </c>
      <c r="I61" s="58">
        <v>1</v>
      </c>
      <c r="J61" s="58">
        <v>0</v>
      </c>
      <c r="K61" s="58">
        <v>0</v>
      </c>
      <c r="L61" s="59">
        <v>0</v>
      </c>
      <c r="M61" s="23"/>
    </row>
    <row r="62" spans="1:13" ht="14.25" customHeight="1">
      <c r="A62" s="23"/>
      <c r="B62" s="254" t="s">
        <v>126</v>
      </c>
      <c r="C62" s="53">
        <v>41</v>
      </c>
      <c r="D62" s="54">
        <v>1.4186851211072665E-2</v>
      </c>
      <c r="E62" s="55">
        <v>7.4999999999999997E-2</v>
      </c>
      <c r="F62" s="56">
        <v>0.92500000000000004</v>
      </c>
      <c r="G62" s="57">
        <v>0</v>
      </c>
      <c r="H62" s="55">
        <v>0.29268292682926828</v>
      </c>
      <c r="I62" s="58">
        <v>0.5609756097560975</v>
      </c>
      <c r="J62" s="58">
        <v>2.4390243902439025E-2</v>
      </c>
      <c r="K62" s="58">
        <v>9.7560975609756101E-2</v>
      </c>
      <c r="L62" s="59">
        <v>0.31707317073170732</v>
      </c>
      <c r="M62" s="23"/>
    </row>
    <row r="63" spans="1:13" ht="14.25" customHeight="1">
      <c r="A63" s="23"/>
      <c r="B63" s="254" t="s">
        <v>127</v>
      </c>
      <c r="C63" s="53">
        <v>13</v>
      </c>
      <c r="D63" s="54">
        <v>4.498269896193772E-3</v>
      </c>
      <c r="E63" s="55">
        <v>0.15384615384615385</v>
      </c>
      <c r="F63" s="56">
        <v>0.84615384615384615</v>
      </c>
      <c r="G63" s="57">
        <v>0</v>
      </c>
      <c r="H63" s="55">
        <v>0.46153846153846156</v>
      </c>
      <c r="I63" s="58">
        <v>0.76923076923076927</v>
      </c>
      <c r="J63" s="58">
        <v>7.6923076923076927E-2</v>
      </c>
      <c r="K63" s="58">
        <v>0</v>
      </c>
      <c r="L63" s="59">
        <v>0</v>
      </c>
      <c r="M63" s="23"/>
    </row>
    <row r="64" spans="1:13" ht="14.25" customHeight="1">
      <c r="A64" s="23"/>
      <c r="B64" s="254" t="s">
        <v>124</v>
      </c>
      <c r="C64" s="53">
        <v>12</v>
      </c>
      <c r="D64" s="54">
        <v>4.1522491349480972E-3</v>
      </c>
      <c r="E64" s="55">
        <v>0.5</v>
      </c>
      <c r="F64" s="56">
        <v>0.5</v>
      </c>
      <c r="G64" s="57">
        <v>0</v>
      </c>
      <c r="H64" s="55">
        <v>8.3333333333333329E-2</v>
      </c>
      <c r="I64" s="58">
        <v>0.25</v>
      </c>
      <c r="J64" s="58">
        <v>8.3333333333333329E-2</v>
      </c>
      <c r="K64" s="58">
        <v>8.3333333333333329E-2</v>
      </c>
      <c r="L64" s="59">
        <v>0.58333333333333337</v>
      </c>
      <c r="M64" s="23"/>
    </row>
    <row r="65" spans="1:13" ht="14.25" customHeight="1">
      <c r="A65" s="23"/>
      <c r="B65" s="254" t="s">
        <v>125</v>
      </c>
      <c r="C65" s="53">
        <v>11</v>
      </c>
      <c r="D65" s="54">
        <v>3.8062283737024223E-3</v>
      </c>
      <c r="E65" s="55">
        <v>0.27272727272727271</v>
      </c>
      <c r="F65" s="56">
        <v>0.72727272727272729</v>
      </c>
      <c r="G65" s="57">
        <v>0</v>
      </c>
      <c r="H65" s="55">
        <v>0.54545454545454541</v>
      </c>
      <c r="I65" s="58">
        <v>0.90909090909090906</v>
      </c>
      <c r="J65" s="58">
        <v>9.0909090909090912E-2</v>
      </c>
      <c r="K65" s="58">
        <v>0</v>
      </c>
      <c r="L65" s="59">
        <v>0</v>
      </c>
      <c r="M65" s="23"/>
    </row>
    <row r="66" spans="1:13" ht="14.25" customHeight="1">
      <c r="A66" s="23"/>
      <c r="B66" s="44" t="s">
        <v>60</v>
      </c>
      <c r="C66" s="45">
        <v>142</v>
      </c>
      <c r="D66" s="46">
        <v>4.9134948096885817E-2</v>
      </c>
      <c r="E66" s="50">
        <v>0.39007092198581561</v>
      </c>
      <c r="F66" s="67">
        <v>0.6028368794326241</v>
      </c>
      <c r="G66" s="49">
        <v>7.0921985815602835E-3</v>
      </c>
      <c r="H66" s="50">
        <v>0.42253521126760563</v>
      </c>
      <c r="I66" s="51">
        <v>0.84507042253521125</v>
      </c>
      <c r="J66" s="51">
        <v>6.3380281690140844E-2</v>
      </c>
      <c r="K66" s="51">
        <v>7.0422535211267609E-2</v>
      </c>
      <c r="L66" s="52">
        <v>0</v>
      </c>
      <c r="M66" s="23"/>
    </row>
    <row r="67" spans="1:13" ht="14.25" customHeight="1">
      <c r="A67" s="23"/>
      <c r="B67" s="254" t="s">
        <v>61</v>
      </c>
      <c r="C67" s="53">
        <v>20</v>
      </c>
      <c r="D67" s="54">
        <v>6.920415224913495E-3</v>
      </c>
      <c r="E67" s="55">
        <v>0.15</v>
      </c>
      <c r="F67" s="56">
        <v>0.85</v>
      </c>
      <c r="G67" s="57">
        <v>0</v>
      </c>
      <c r="H67" s="55">
        <v>0.5</v>
      </c>
      <c r="I67" s="58">
        <v>0.85</v>
      </c>
      <c r="J67" s="58">
        <v>0.05</v>
      </c>
      <c r="K67" s="58">
        <v>0.05</v>
      </c>
      <c r="L67" s="59">
        <v>0</v>
      </c>
      <c r="M67" s="23"/>
    </row>
    <row r="68" spans="1:13" ht="14.25" customHeight="1">
      <c r="A68" s="23"/>
      <c r="B68" s="254" t="s">
        <v>128</v>
      </c>
      <c r="C68" s="53">
        <v>26</v>
      </c>
      <c r="D68" s="54">
        <v>8.996539792387544E-3</v>
      </c>
      <c r="E68" s="55">
        <v>0.42307692307692307</v>
      </c>
      <c r="F68" s="56">
        <v>0.57692307692307687</v>
      </c>
      <c r="G68" s="57">
        <v>0</v>
      </c>
      <c r="H68" s="55">
        <v>0.38461538461538464</v>
      </c>
      <c r="I68" s="58">
        <v>0.80769230769230771</v>
      </c>
      <c r="J68" s="58">
        <v>0.11538461538461539</v>
      </c>
      <c r="K68" s="58">
        <v>7.6923076923076927E-2</v>
      </c>
      <c r="L68" s="59">
        <v>0</v>
      </c>
      <c r="M68" s="23"/>
    </row>
    <row r="69" spans="1:13" ht="14.25" customHeight="1">
      <c r="A69" s="23"/>
      <c r="B69" s="254" t="s">
        <v>63</v>
      </c>
      <c r="C69" s="53">
        <v>44</v>
      </c>
      <c r="D69" s="54">
        <v>1.5224913494809689E-2</v>
      </c>
      <c r="E69" s="55">
        <v>0.27906976744186046</v>
      </c>
      <c r="F69" s="56">
        <v>0.69767441860465118</v>
      </c>
      <c r="G69" s="57">
        <v>2.3255813953488372E-2</v>
      </c>
      <c r="H69" s="55">
        <v>0.34090909090909088</v>
      </c>
      <c r="I69" s="58">
        <v>0.84090909090909083</v>
      </c>
      <c r="J69" s="58">
        <v>9.0909090909090912E-2</v>
      </c>
      <c r="K69" s="58">
        <v>4.5454545454545456E-2</v>
      </c>
      <c r="L69" s="59">
        <v>0</v>
      </c>
      <c r="M69" s="23"/>
    </row>
    <row r="70" spans="1:13" ht="14.25" customHeight="1">
      <c r="A70" s="23"/>
      <c r="B70" s="255" t="s">
        <v>64</v>
      </c>
      <c r="C70" s="60">
        <v>52</v>
      </c>
      <c r="D70" s="61">
        <v>1.7993079584775088E-2</v>
      </c>
      <c r="E70" s="62">
        <v>0.55769230769230771</v>
      </c>
      <c r="F70" s="63">
        <v>0.44230769230769229</v>
      </c>
      <c r="G70" s="64">
        <v>0</v>
      </c>
      <c r="H70" s="62">
        <v>0.48076923076923078</v>
      </c>
      <c r="I70" s="65">
        <v>0.86538461538461542</v>
      </c>
      <c r="J70" s="65">
        <v>1.9230769230769232E-2</v>
      </c>
      <c r="K70" s="65">
        <v>9.6153846153846159E-2</v>
      </c>
      <c r="L70" s="66">
        <v>0</v>
      </c>
      <c r="M70" s="23"/>
    </row>
    <row r="71" spans="1:13" ht="14.25" customHeight="1">
      <c r="A71" s="23"/>
      <c r="B71" s="44" t="s">
        <v>65</v>
      </c>
      <c r="C71" s="45">
        <v>193</v>
      </c>
      <c r="D71" s="46">
        <v>6.6782006920415221E-2</v>
      </c>
      <c r="E71" s="50">
        <v>0.58947368421052626</v>
      </c>
      <c r="F71" s="67">
        <v>0.39473684210526316</v>
      </c>
      <c r="G71" s="49">
        <v>1.5789473684210527E-2</v>
      </c>
      <c r="H71" s="50">
        <v>0.37305699481865284</v>
      </c>
      <c r="I71" s="51">
        <v>0.68911917098445596</v>
      </c>
      <c r="J71" s="51">
        <v>0.12953367875647667</v>
      </c>
      <c r="K71" s="51">
        <v>6.2176165803108807E-2</v>
      </c>
      <c r="L71" s="52">
        <v>8.8082901554404139E-2</v>
      </c>
      <c r="M71" s="23"/>
    </row>
    <row r="72" spans="1:13" ht="14.25" customHeight="1">
      <c r="A72" s="23"/>
      <c r="B72" s="254" t="s">
        <v>129</v>
      </c>
      <c r="C72" s="53">
        <v>27</v>
      </c>
      <c r="D72" s="54">
        <v>9.3425605536332171E-3</v>
      </c>
      <c r="E72" s="55">
        <v>0.57692307692307687</v>
      </c>
      <c r="F72" s="56">
        <v>0.34615384615384615</v>
      </c>
      <c r="G72" s="57">
        <v>7.6923076923076927E-2</v>
      </c>
      <c r="H72" s="55">
        <v>0.33333333333333331</v>
      </c>
      <c r="I72" s="58">
        <v>0.66666666666666674</v>
      </c>
      <c r="J72" s="58">
        <v>0.14814814814814814</v>
      </c>
      <c r="K72" s="58">
        <v>0.14814814814814814</v>
      </c>
      <c r="L72" s="59">
        <v>0</v>
      </c>
      <c r="M72" s="23"/>
    </row>
    <row r="73" spans="1:13" ht="14.25" customHeight="1">
      <c r="A73" s="23"/>
      <c r="B73" s="254" t="s">
        <v>130</v>
      </c>
      <c r="C73" s="53">
        <v>6</v>
      </c>
      <c r="D73" s="54">
        <v>2.0761245674740486E-3</v>
      </c>
      <c r="E73" s="55">
        <v>0.66666666666666663</v>
      </c>
      <c r="F73" s="56">
        <v>0.33333333333333331</v>
      </c>
      <c r="G73" s="57">
        <v>0</v>
      </c>
      <c r="H73" s="55">
        <v>0.66666666666666663</v>
      </c>
      <c r="I73" s="58">
        <v>0.66666666666666663</v>
      </c>
      <c r="J73" s="58">
        <v>0</v>
      </c>
      <c r="K73" s="58">
        <v>0.33333333333333331</v>
      </c>
      <c r="L73" s="59">
        <v>0</v>
      </c>
      <c r="M73" s="23"/>
    </row>
    <row r="74" spans="1:13" ht="14.25" customHeight="1">
      <c r="A74" s="23"/>
      <c r="B74" s="254" t="s">
        <v>131</v>
      </c>
      <c r="C74" s="53">
        <v>51</v>
      </c>
      <c r="D74" s="54">
        <v>1.7647058823529412E-2</v>
      </c>
      <c r="E74" s="55">
        <v>0.46</v>
      </c>
      <c r="F74" s="56">
        <v>0.54</v>
      </c>
      <c r="G74" s="57">
        <v>0</v>
      </c>
      <c r="H74" s="55">
        <v>0.27450980392156865</v>
      </c>
      <c r="I74" s="58">
        <v>0.56862745098039214</v>
      </c>
      <c r="J74" s="58">
        <v>0.13725490196078433</v>
      </c>
      <c r="K74" s="58">
        <v>3.9215686274509803E-2</v>
      </c>
      <c r="L74" s="59">
        <v>0.21568627450980393</v>
      </c>
      <c r="M74" s="23"/>
    </row>
    <row r="75" spans="1:13" ht="14.25" customHeight="1">
      <c r="A75" s="23"/>
      <c r="B75" s="254" t="s">
        <v>132</v>
      </c>
      <c r="C75" s="53">
        <v>10</v>
      </c>
      <c r="D75" s="54">
        <v>3.4602076124567475E-3</v>
      </c>
      <c r="E75" s="55">
        <v>0.6</v>
      </c>
      <c r="F75" s="56">
        <v>0.4</v>
      </c>
      <c r="G75" s="57">
        <v>0</v>
      </c>
      <c r="H75" s="55">
        <v>0.2</v>
      </c>
      <c r="I75" s="58">
        <v>0.5</v>
      </c>
      <c r="J75" s="58">
        <v>0.4</v>
      </c>
      <c r="K75" s="58">
        <v>0</v>
      </c>
      <c r="L75" s="59">
        <v>0</v>
      </c>
      <c r="M75" s="23"/>
    </row>
    <row r="76" spans="1:13" ht="14.25" customHeight="1">
      <c r="A76" s="23"/>
      <c r="B76" s="254" t="s">
        <v>133</v>
      </c>
      <c r="C76" s="53">
        <v>55</v>
      </c>
      <c r="D76" s="54">
        <v>1.9031141868512111E-2</v>
      </c>
      <c r="E76" s="55">
        <v>0.64814814814814814</v>
      </c>
      <c r="F76" s="56">
        <v>0.35185185185185186</v>
      </c>
      <c r="G76" s="57">
        <v>0</v>
      </c>
      <c r="H76" s="55">
        <v>0.38181818181818183</v>
      </c>
      <c r="I76" s="58">
        <v>0.72727272727272729</v>
      </c>
      <c r="J76" s="58">
        <v>0.12727272727272726</v>
      </c>
      <c r="K76" s="58">
        <v>5.4545454545454543E-2</v>
      </c>
      <c r="L76" s="59">
        <v>5.4545454545454543E-2</v>
      </c>
      <c r="M76" s="23"/>
    </row>
    <row r="77" spans="1:13" ht="14.25" customHeight="1">
      <c r="A77" s="23"/>
      <c r="B77" s="254" t="s">
        <v>134</v>
      </c>
      <c r="C77" s="53">
        <v>5</v>
      </c>
      <c r="D77" s="54">
        <v>1.7301038062283738E-3</v>
      </c>
      <c r="E77" s="55">
        <v>0.4</v>
      </c>
      <c r="F77" s="56">
        <v>0.4</v>
      </c>
      <c r="G77" s="57">
        <v>0.2</v>
      </c>
      <c r="H77" s="55">
        <v>0.2</v>
      </c>
      <c r="I77" s="58">
        <v>0.8</v>
      </c>
      <c r="J77" s="58">
        <v>0.2</v>
      </c>
      <c r="K77" s="58">
        <v>0</v>
      </c>
      <c r="L77" s="59">
        <v>0</v>
      </c>
      <c r="M77" s="23"/>
    </row>
    <row r="78" spans="1:13" ht="14.25" customHeight="1">
      <c r="A78" s="23"/>
      <c r="B78" s="254" t="s">
        <v>135</v>
      </c>
      <c r="C78" s="53">
        <v>33</v>
      </c>
      <c r="D78" s="54">
        <v>1.1418685121107266E-2</v>
      </c>
      <c r="E78" s="55">
        <v>0.63636363636363635</v>
      </c>
      <c r="F78" s="56">
        <v>0.36363636363636365</v>
      </c>
      <c r="G78" s="57">
        <v>0</v>
      </c>
      <c r="H78" s="55">
        <v>0.5757575757575758</v>
      </c>
      <c r="I78" s="58">
        <v>0.81818181818181823</v>
      </c>
      <c r="J78" s="58">
        <v>6.0606060606060608E-2</v>
      </c>
      <c r="K78" s="58">
        <v>3.0303030303030304E-2</v>
      </c>
      <c r="L78" s="59">
        <v>9.0909090909090912E-2</v>
      </c>
      <c r="M78" s="23"/>
    </row>
    <row r="79" spans="1:13" ht="14.25" customHeight="1" thickBot="1">
      <c r="A79" s="23"/>
      <c r="B79" s="266" t="s">
        <v>136</v>
      </c>
      <c r="C79" s="89">
        <v>6</v>
      </c>
      <c r="D79" s="90">
        <v>2.0761245674740486E-3</v>
      </c>
      <c r="E79" s="91">
        <v>1</v>
      </c>
      <c r="F79" s="92">
        <v>0</v>
      </c>
      <c r="G79" s="93">
        <v>0</v>
      </c>
      <c r="H79" s="91">
        <v>0.33333333333333331</v>
      </c>
      <c r="I79" s="94">
        <v>1</v>
      </c>
      <c r="J79" s="94">
        <v>0</v>
      </c>
      <c r="K79" s="94">
        <v>0</v>
      </c>
      <c r="L79" s="95">
        <v>0</v>
      </c>
      <c r="M79" s="23"/>
    </row>
    <row r="80" spans="1:13" ht="14.25" customHeight="1" thickTop="1">
      <c r="A80" s="23"/>
      <c r="B80" s="267" t="s">
        <v>137</v>
      </c>
      <c r="C80" s="268">
        <v>684</v>
      </c>
      <c r="D80" s="269">
        <v>0.23667820069204151</v>
      </c>
      <c r="E80" s="270">
        <v>0.48240469208211145</v>
      </c>
      <c r="F80" s="271">
        <v>0.50879765395894427</v>
      </c>
      <c r="G80" s="272">
        <v>8.7976539589442824E-3</v>
      </c>
      <c r="H80" s="270">
        <v>0.34502923976608185</v>
      </c>
      <c r="I80" s="273">
        <v>0.533625730994152</v>
      </c>
      <c r="J80" s="273">
        <v>0.11842105263157894</v>
      </c>
      <c r="K80" s="273">
        <v>5.8479532163742687E-2</v>
      </c>
      <c r="L80" s="274">
        <v>0.18274853801169591</v>
      </c>
      <c r="M80" s="23"/>
    </row>
    <row r="81" spans="1:13" ht="14.25" customHeight="1">
      <c r="A81" s="23"/>
      <c r="B81" s="44" t="s">
        <v>18</v>
      </c>
      <c r="C81" s="78">
        <v>135</v>
      </c>
      <c r="D81" s="79">
        <v>4.6712802768166091E-2</v>
      </c>
      <c r="E81" s="50">
        <v>0.67910447761194026</v>
      </c>
      <c r="F81" s="67">
        <v>0.32089552238805968</v>
      </c>
      <c r="G81" s="49">
        <v>0</v>
      </c>
      <c r="H81" s="50">
        <v>0.40740740740740738</v>
      </c>
      <c r="I81" s="51">
        <v>0.6</v>
      </c>
      <c r="J81" s="51">
        <v>0.18518518518518517</v>
      </c>
      <c r="K81" s="51">
        <v>0.15555555555555556</v>
      </c>
      <c r="L81" s="52">
        <v>2.2222222222222223E-2</v>
      </c>
      <c r="M81" s="23"/>
    </row>
    <row r="82" spans="1:13" ht="14.25" customHeight="1">
      <c r="A82" s="23"/>
      <c r="B82" s="254" t="s">
        <v>138</v>
      </c>
      <c r="C82" s="53">
        <v>21</v>
      </c>
      <c r="D82" s="54">
        <v>7.2664359861591699E-3</v>
      </c>
      <c r="E82" s="55">
        <v>0.33333333333333331</v>
      </c>
      <c r="F82" s="56">
        <v>0.66666666666666663</v>
      </c>
      <c r="G82" s="57">
        <v>0</v>
      </c>
      <c r="H82" s="55">
        <v>0.42857142857142855</v>
      </c>
      <c r="I82" s="58">
        <v>0.52380952380952372</v>
      </c>
      <c r="J82" s="58">
        <v>9.5238095238095233E-2</v>
      </c>
      <c r="K82" s="58">
        <v>9.5238095238095233E-2</v>
      </c>
      <c r="L82" s="59">
        <v>9.5238095238095233E-2</v>
      </c>
      <c r="M82" s="23"/>
    </row>
    <row r="83" spans="1:13" ht="14.25" customHeight="1">
      <c r="A83" s="23"/>
      <c r="B83" s="254" t="s">
        <v>139</v>
      </c>
      <c r="C83" s="53">
        <v>47</v>
      </c>
      <c r="D83" s="54">
        <v>1.6262975778546712E-2</v>
      </c>
      <c r="E83" s="55">
        <v>0.61702127659574468</v>
      </c>
      <c r="F83" s="56">
        <v>0.38297872340425532</v>
      </c>
      <c r="G83" s="57">
        <v>0</v>
      </c>
      <c r="H83" s="55">
        <v>0.55319148936170215</v>
      </c>
      <c r="I83" s="58">
        <v>0.70212765957446799</v>
      </c>
      <c r="J83" s="58">
        <v>8.5106382978723402E-2</v>
      </c>
      <c r="K83" s="58">
        <v>0.1702127659574468</v>
      </c>
      <c r="L83" s="59">
        <v>2.1276595744680851E-2</v>
      </c>
      <c r="M83" s="23"/>
    </row>
    <row r="84" spans="1:13" ht="14.25" customHeight="1">
      <c r="A84" s="23"/>
      <c r="B84" s="255" t="s">
        <v>140</v>
      </c>
      <c r="C84" s="60">
        <v>67</v>
      </c>
      <c r="D84" s="61">
        <v>2.3183391003460209E-2</v>
      </c>
      <c r="E84" s="62">
        <v>0.83333333333333337</v>
      </c>
      <c r="F84" s="63">
        <v>0.16666666666666666</v>
      </c>
      <c r="G84" s="64">
        <v>0</v>
      </c>
      <c r="H84" s="62">
        <v>0.29850746268656714</v>
      </c>
      <c r="I84" s="65">
        <v>0.55223880597014918</v>
      </c>
      <c r="J84" s="65">
        <v>0.28358208955223879</v>
      </c>
      <c r="K84" s="65">
        <v>0.16417910447761194</v>
      </c>
      <c r="L84" s="66">
        <v>0</v>
      </c>
      <c r="M84" s="23"/>
    </row>
    <row r="85" spans="1:13" ht="14.25" customHeight="1">
      <c r="A85" s="23"/>
      <c r="B85" s="80" t="s">
        <v>26</v>
      </c>
      <c r="C85" s="78">
        <v>25</v>
      </c>
      <c r="D85" s="79">
        <v>8.6505190311418692E-3</v>
      </c>
      <c r="E85" s="47">
        <v>0.36</v>
      </c>
      <c r="F85" s="48">
        <v>0.64</v>
      </c>
      <c r="G85" s="40">
        <v>0</v>
      </c>
      <c r="H85" s="50">
        <v>0.6</v>
      </c>
      <c r="I85" s="51">
        <v>0.8</v>
      </c>
      <c r="J85" s="51">
        <v>0.12</v>
      </c>
      <c r="K85" s="51">
        <v>0</v>
      </c>
      <c r="L85" s="52">
        <v>0</v>
      </c>
      <c r="M85" s="23"/>
    </row>
    <row r="86" spans="1:13" ht="14.25" customHeight="1">
      <c r="A86" s="23"/>
      <c r="B86" s="254" t="s">
        <v>141</v>
      </c>
      <c r="C86" s="53">
        <v>21</v>
      </c>
      <c r="D86" s="54">
        <v>7.2664359861591699E-3</v>
      </c>
      <c r="E86" s="55">
        <v>0.2857142857142857</v>
      </c>
      <c r="F86" s="56">
        <v>0.7142857142857143</v>
      </c>
      <c r="G86" s="57">
        <v>0</v>
      </c>
      <c r="H86" s="55">
        <v>0.52380952380952384</v>
      </c>
      <c r="I86" s="58">
        <v>0.76190476190476186</v>
      </c>
      <c r="J86" s="58">
        <v>0.14285714285714285</v>
      </c>
      <c r="K86" s="58">
        <v>0</v>
      </c>
      <c r="L86" s="59">
        <v>0</v>
      </c>
      <c r="M86" s="23"/>
    </row>
    <row r="87" spans="1:13" ht="14.25" customHeight="1">
      <c r="A87" s="23"/>
      <c r="B87" s="254" t="s">
        <v>142</v>
      </c>
      <c r="C87" s="53">
        <v>4</v>
      </c>
      <c r="D87" s="54">
        <v>1.3840830449826989E-3</v>
      </c>
      <c r="E87" s="55">
        <v>0.75</v>
      </c>
      <c r="F87" s="56">
        <v>0.25</v>
      </c>
      <c r="G87" s="57">
        <v>0</v>
      </c>
      <c r="H87" s="55">
        <v>1</v>
      </c>
      <c r="I87" s="58">
        <v>1</v>
      </c>
      <c r="J87" s="58">
        <v>0</v>
      </c>
      <c r="K87" s="58">
        <v>0</v>
      </c>
      <c r="L87" s="59">
        <v>0</v>
      </c>
      <c r="M87" s="23"/>
    </row>
    <row r="88" spans="1:13" ht="14.25" customHeight="1">
      <c r="A88" s="23"/>
      <c r="B88" s="44" t="s">
        <v>48</v>
      </c>
      <c r="C88" s="45">
        <v>257</v>
      </c>
      <c r="D88" s="46">
        <v>8.8927335640138411E-2</v>
      </c>
      <c r="E88" s="50">
        <v>0.37109375</v>
      </c>
      <c r="F88" s="67">
        <v>0.625</v>
      </c>
      <c r="G88" s="49">
        <v>3.90625E-3</v>
      </c>
      <c r="H88" s="50">
        <v>0.19066147859922178</v>
      </c>
      <c r="I88" s="51">
        <v>0.34630350194552528</v>
      </c>
      <c r="J88" s="51">
        <v>6.2256809338521402E-2</v>
      </c>
      <c r="K88" s="51">
        <v>1.1673151750972763E-2</v>
      </c>
      <c r="L88" s="52">
        <v>0.44357976653696496</v>
      </c>
      <c r="M88" s="23"/>
    </row>
    <row r="89" spans="1:13" ht="14.25" customHeight="1">
      <c r="A89" s="23"/>
      <c r="B89" s="254" t="s">
        <v>143</v>
      </c>
      <c r="C89" s="53">
        <v>33</v>
      </c>
      <c r="D89" s="54">
        <v>1.1418685121107266E-2</v>
      </c>
      <c r="E89" s="55">
        <v>0.24242424242424243</v>
      </c>
      <c r="F89" s="56">
        <v>0.75757575757575757</v>
      </c>
      <c r="G89" s="57">
        <v>0</v>
      </c>
      <c r="H89" s="55">
        <v>0.33333333333333331</v>
      </c>
      <c r="I89" s="58">
        <v>0.54545454545454541</v>
      </c>
      <c r="J89" s="58">
        <v>0.15151515151515152</v>
      </c>
      <c r="K89" s="58">
        <v>0</v>
      </c>
      <c r="L89" s="59">
        <v>0.18181818181818182</v>
      </c>
      <c r="M89" s="23"/>
    </row>
    <row r="90" spans="1:13" ht="14.25" customHeight="1">
      <c r="A90" s="23"/>
      <c r="B90" s="254" t="s">
        <v>144</v>
      </c>
      <c r="C90" s="53">
        <v>21</v>
      </c>
      <c r="D90" s="54">
        <v>7.2664359861591699E-3</v>
      </c>
      <c r="E90" s="55">
        <v>0.23809523809523808</v>
      </c>
      <c r="F90" s="56">
        <v>0.76190476190476186</v>
      </c>
      <c r="G90" s="57">
        <v>0</v>
      </c>
      <c r="H90" s="55">
        <v>0.2857142857142857</v>
      </c>
      <c r="I90" s="58">
        <v>0.61904761904761896</v>
      </c>
      <c r="J90" s="58">
        <v>4.7619047619047616E-2</v>
      </c>
      <c r="K90" s="58">
        <v>0</v>
      </c>
      <c r="L90" s="59">
        <v>0.23809523809523808</v>
      </c>
      <c r="M90" s="23"/>
    </row>
    <row r="91" spans="1:13" ht="14.25" customHeight="1">
      <c r="A91" s="23"/>
      <c r="B91" s="254" t="s">
        <v>145</v>
      </c>
      <c r="C91" s="53">
        <v>16</v>
      </c>
      <c r="D91" s="54">
        <v>5.5363321799307957E-3</v>
      </c>
      <c r="E91" s="55">
        <v>0.5625</v>
      </c>
      <c r="F91" s="56">
        <v>0.375</v>
      </c>
      <c r="G91" s="57">
        <v>6.25E-2</v>
      </c>
      <c r="H91" s="55">
        <v>0.3125</v>
      </c>
      <c r="I91" s="58">
        <v>0.5</v>
      </c>
      <c r="J91" s="58">
        <v>0.125</v>
      </c>
      <c r="K91" s="58">
        <v>0</v>
      </c>
      <c r="L91" s="59">
        <v>0.25</v>
      </c>
      <c r="M91" s="23"/>
    </row>
    <row r="92" spans="1:13" ht="14.25" customHeight="1">
      <c r="A92" s="23"/>
      <c r="B92" s="254" t="s">
        <v>146</v>
      </c>
      <c r="C92" s="53">
        <v>21</v>
      </c>
      <c r="D92" s="54">
        <v>7.2664359861591699E-3</v>
      </c>
      <c r="E92" s="55">
        <v>0.52380952380952384</v>
      </c>
      <c r="F92" s="56">
        <v>0.47619047619047616</v>
      </c>
      <c r="G92" s="57">
        <v>0</v>
      </c>
      <c r="H92" s="55">
        <v>0</v>
      </c>
      <c r="I92" s="58">
        <v>9.5238095238095233E-2</v>
      </c>
      <c r="J92" s="58">
        <v>9.5238095238095233E-2</v>
      </c>
      <c r="K92" s="58">
        <v>4.7619047619047616E-2</v>
      </c>
      <c r="L92" s="59">
        <v>0.61904761904761907</v>
      </c>
      <c r="M92" s="23"/>
    </row>
    <row r="93" spans="1:13" ht="14.25" customHeight="1">
      <c r="A93" s="23"/>
      <c r="B93" s="254" t="s">
        <v>147</v>
      </c>
      <c r="C93" s="53">
        <v>50</v>
      </c>
      <c r="D93" s="54">
        <v>1.7301038062283738E-2</v>
      </c>
      <c r="E93" s="55">
        <v>0.3</v>
      </c>
      <c r="F93" s="56">
        <v>0.7</v>
      </c>
      <c r="G93" s="57">
        <v>0</v>
      </c>
      <c r="H93" s="55">
        <v>0.08</v>
      </c>
      <c r="I93" s="58">
        <v>0.2</v>
      </c>
      <c r="J93" s="58">
        <v>0.04</v>
      </c>
      <c r="K93" s="58">
        <v>0.02</v>
      </c>
      <c r="L93" s="59">
        <v>0.57999999999999996</v>
      </c>
      <c r="M93" s="23"/>
    </row>
    <row r="94" spans="1:13" ht="14.25" customHeight="1">
      <c r="A94" s="23"/>
      <c r="B94" s="254" t="s">
        <v>148</v>
      </c>
      <c r="C94" s="53">
        <v>59</v>
      </c>
      <c r="D94" s="54">
        <v>2.041522491349481E-2</v>
      </c>
      <c r="E94" s="55">
        <v>0.46551724137931033</v>
      </c>
      <c r="F94" s="56">
        <v>0.53448275862068961</v>
      </c>
      <c r="G94" s="57">
        <v>0</v>
      </c>
      <c r="H94" s="55">
        <v>0.23728813559322035</v>
      </c>
      <c r="I94" s="58">
        <v>0.40677966101694918</v>
      </c>
      <c r="J94" s="58">
        <v>1.6949152542372881E-2</v>
      </c>
      <c r="K94" s="58">
        <v>0</v>
      </c>
      <c r="L94" s="59">
        <v>0.44067796610169491</v>
      </c>
      <c r="M94" s="23"/>
    </row>
    <row r="95" spans="1:13" ht="14.25" customHeight="1">
      <c r="A95" s="23"/>
      <c r="B95" s="255" t="s">
        <v>149</v>
      </c>
      <c r="C95" s="60">
        <v>57</v>
      </c>
      <c r="D95" s="61">
        <v>1.9723183391003461E-2</v>
      </c>
      <c r="E95" s="62">
        <v>0.35087719298245612</v>
      </c>
      <c r="F95" s="63">
        <v>0.64912280701754388</v>
      </c>
      <c r="G95" s="64">
        <v>0</v>
      </c>
      <c r="H95" s="62">
        <v>0.15789473684210525</v>
      </c>
      <c r="I95" s="65">
        <v>0.24561403508771928</v>
      </c>
      <c r="J95" s="65">
        <v>5.2631578947368418E-2</v>
      </c>
      <c r="K95" s="65">
        <v>1.7543859649122806E-2</v>
      </c>
      <c r="L95" s="66">
        <v>0.54385964912280704</v>
      </c>
      <c r="M95" s="23"/>
    </row>
    <row r="96" spans="1:13" ht="14.25" customHeight="1">
      <c r="A96" s="23"/>
      <c r="B96" s="44" t="s">
        <v>31</v>
      </c>
      <c r="C96" s="78">
        <v>22</v>
      </c>
      <c r="D96" s="79">
        <v>7.6124567474048447E-3</v>
      </c>
      <c r="E96" s="47">
        <v>0.36363636363636365</v>
      </c>
      <c r="F96" s="48">
        <v>0.59090909090909094</v>
      </c>
      <c r="G96" s="40">
        <v>4.5454545454545456E-2</v>
      </c>
      <c r="H96" s="50">
        <v>0.63636363636363635</v>
      </c>
      <c r="I96" s="51">
        <v>0.72727272727272718</v>
      </c>
      <c r="J96" s="51">
        <v>0.18181818181818182</v>
      </c>
      <c r="K96" s="51">
        <v>4.5454545454545456E-2</v>
      </c>
      <c r="L96" s="52">
        <v>0</v>
      </c>
      <c r="M96" s="23"/>
    </row>
    <row r="97" spans="1:13" ht="14.25" customHeight="1">
      <c r="A97" s="23"/>
      <c r="B97" s="254" t="s">
        <v>150</v>
      </c>
      <c r="C97" s="53">
        <v>18</v>
      </c>
      <c r="D97" s="54">
        <v>6.2283737024221453E-3</v>
      </c>
      <c r="E97" s="55">
        <v>0.27777777777777779</v>
      </c>
      <c r="F97" s="56">
        <v>0.66666666666666663</v>
      </c>
      <c r="G97" s="57">
        <v>5.5555555555555552E-2</v>
      </c>
      <c r="H97" s="55">
        <v>0.61111111111111116</v>
      </c>
      <c r="I97" s="58">
        <v>0.72222222222222232</v>
      </c>
      <c r="J97" s="58">
        <v>0.16666666666666666</v>
      </c>
      <c r="K97" s="58">
        <v>5.5555555555555552E-2</v>
      </c>
      <c r="L97" s="59">
        <v>0</v>
      </c>
      <c r="M97" s="23"/>
    </row>
    <row r="98" spans="1:13" ht="14.25" customHeight="1">
      <c r="A98" s="23"/>
      <c r="B98" s="256" t="s">
        <v>151</v>
      </c>
      <c r="C98" s="81">
        <v>4</v>
      </c>
      <c r="D98" s="82">
        <v>1.3840830449826989E-3</v>
      </c>
      <c r="E98" s="83">
        <v>0.75</v>
      </c>
      <c r="F98" s="84">
        <v>0.25</v>
      </c>
      <c r="G98" s="85">
        <v>0</v>
      </c>
      <c r="H98" s="83">
        <v>0.75</v>
      </c>
      <c r="I98" s="86">
        <v>0.75</v>
      </c>
      <c r="J98" s="86">
        <v>0.25</v>
      </c>
      <c r="K98" s="86">
        <v>0</v>
      </c>
      <c r="L98" s="87">
        <v>0</v>
      </c>
      <c r="M98" s="23"/>
    </row>
    <row r="99" spans="1:13" ht="14.25" customHeight="1">
      <c r="A99" s="23"/>
      <c r="B99" s="80" t="s">
        <v>39</v>
      </c>
      <c r="C99" s="78">
        <v>13</v>
      </c>
      <c r="D99" s="79">
        <v>4.498269896193772E-3</v>
      </c>
      <c r="E99" s="47">
        <v>0.84615384615384615</v>
      </c>
      <c r="F99" s="48">
        <v>0.15384615384615385</v>
      </c>
      <c r="G99" s="40">
        <v>0</v>
      </c>
      <c r="H99" s="50">
        <v>0.38461538461538464</v>
      </c>
      <c r="I99" s="51">
        <v>0.69230769230769229</v>
      </c>
      <c r="J99" s="51">
        <v>0.23076923076923078</v>
      </c>
      <c r="K99" s="51">
        <v>0</v>
      </c>
      <c r="L99" s="52">
        <v>0</v>
      </c>
      <c r="M99" s="23"/>
    </row>
    <row r="100" spans="1:13" ht="14.25" customHeight="1">
      <c r="A100" s="23"/>
      <c r="B100" s="254" t="s">
        <v>152</v>
      </c>
      <c r="C100" s="53">
        <v>13</v>
      </c>
      <c r="D100" s="54">
        <v>4.498269896193772E-3</v>
      </c>
      <c r="E100" s="55">
        <v>0.84615384615384615</v>
      </c>
      <c r="F100" s="56">
        <v>0.15384615384615385</v>
      </c>
      <c r="G100" s="57">
        <v>0</v>
      </c>
      <c r="H100" s="55">
        <v>0.38461538461538464</v>
      </c>
      <c r="I100" s="58">
        <v>0.69230769230769229</v>
      </c>
      <c r="J100" s="58">
        <v>0.23076923076923078</v>
      </c>
      <c r="K100" s="58">
        <v>0</v>
      </c>
      <c r="L100" s="59">
        <v>0</v>
      </c>
      <c r="M100" s="23"/>
    </row>
    <row r="101" spans="1:13" ht="14.25" customHeight="1">
      <c r="A101" s="23"/>
      <c r="B101" s="44" t="s">
        <v>60</v>
      </c>
      <c r="C101" s="45">
        <v>154</v>
      </c>
      <c r="D101" s="46">
        <v>5.3287197231833908E-2</v>
      </c>
      <c r="E101" s="50">
        <v>0.44805194805194803</v>
      </c>
      <c r="F101" s="67">
        <v>0.54545454545454541</v>
      </c>
      <c r="G101" s="49">
        <v>6.4935064935064939E-3</v>
      </c>
      <c r="H101" s="50">
        <v>0.44155844155844154</v>
      </c>
      <c r="I101" s="51">
        <v>0.68831168831168832</v>
      </c>
      <c r="J101" s="51">
        <v>9.0909090909090912E-2</v>
      </c>
      <c r="K101" s="51">
        <v>4.5454545454545456E-2</v>
      </c>
      <c r="L101" s="52">
        <v>4.5454545454545456E-2</v>
      </c>
      <c r="M101" s="23"/>
    </row>
    <row r="102" spans="1:13" ht="14.25" customHeight="1">
      <c r="A102" s="23"/>
      <c r="B102" s="254" t="s">
        <v>153</v>
      </c>
      <c r="C102" s="53">
        <v>56</v>
      </c>
      <c r="D102" s="54">
        <v>1.9377162629757784E-2</v>
      </c>
      <c r="E102" s="55">
        <v>0.44642857142857145</v>
      </c>
      <c r="F102" s="56">
        <v>0.5357142857142857</v>
      </c>
      <c r="G102" s="57">
        <v>1.7857142857142856E-2</v>
      </c>
      <c r="H102" s="55">
        <v>0.5178571428571429</v>
      </c>
      <c r="I102" s="58">
        <v>0.6785714285714286</v>
      </c>
      <c r="J102" s="58">
        <v>7.1428571428571425E-2</v>
      </c>
      <c r="K102" s="58">
        <v>3.5714285714285712E-2</v>
      </c>
      <c r="L102" s="59">
        <v>5.3571428571428568E-2</v>
      </c>
      <c r="M102" s="23"/>
    </row>
    <row r="103" spans="1:13" ht="14.25" customHeight="1">
      <c r="A103" s="23"/>
      <c r="B103" s="254" t="s">
        <v>155</v>
      </c>
      <c r="C103" s="53">
        <v>22</v>
      </c>
      <c r="D103" s="54">
        <v>7.6124567474048447E-3</v>
      </c>
      <c r="E103" s="55">
        <v>0.27272727272727271</v>
      </c>
      <c r="F103" s="56">
        <v>0.72727272727272729</v>
      </c>
      <c r="G103" s="57">
        <v>0</v>
      </c>
      <c r="H103" s="55">
        <v>0.40909090909090912</v>
      </c>
      <c r="I103" s="58">
        <v>0.63636363636363635</v>
      </c>
      <c r="J103" s="58">
        <v>4.5454545454545456E-2</v>
      </c>
      <c r="K103" s="58">
        <v>0.13636363636363635</v>
      </c>
      <c r="L103" s="59">
        <v>4.5454545454545456E-2</v>
      </c>
      <c r="M103" s="23"/>
    </row>
    <row r="104" spans="1:13" ht="14.25" customHeight="1">
      <c r="A104" s="23"/>
      <c r="B104" s="254" t="s">
        <v>156</v>
      </c>
      <c r="C104" s="53">
        <v>41</v>
      </c>
      <c r="D104" s="54">
        <v>1.4186851211072665E-2</v>
      </c>
      <c r="E104" s="55">
        <v>0.58536585365853655</v>
      </c>
      <c r="F104" s="56">
        <v>0.41463414634146339</v>
      </c>
      <c r="G104" s="57">
        <v>0</v>
      </c>
      <c r="H104" s="55">
        <v>0.53658536585365857</v>
      </c>
      <c r="I104" s="58">
        <v>0.78048780487804881</v>
      </c>
      <c r="J104" s="58">
        <v>9.7560975609756101E-2</v>
      </c>
      <c r="K104" s="58">
        <v>0</v>
      </c>
      <c r="L104" s="59">
        <v>2.4390243902439025E-2</v>
      </c>
      <c r="M104" s="23"/>
    </row>
    <row r="105" spans="1:13" ht="14.25" customHeight="1">
      <c r="A105" s="23"/>
      <c r="B105" s="254" t="s">
        <v>154</v>
      </c>
      <c r="C105" s="53">
        <v>35</v>
      </c>
      <c r="D105" s="54">
        <v>1.2110726643598616E-2</v>
      </c>
      <c r="E105" s="55">
        <v>0.4</v>
      </c>
      <c r="F105" s="56">
        <v>0.6</v>
      </c>
      <c r="G105" s="57">
        <v>0</v>
      </c>
      <c r="H105" s="55">
        <v>0.22857142857142856</v>
      </c>
      <c r="I105" s="58">
        <v>0.62857142857142856</v>
      </c>
      <c r="J105" s="58">
        <v>0.14285714285714285</v>
      </c>
      <c r="K105" s="58">
        <v>5.7142857142857141E-2</v>
      </c>
      <c r="L105" s="59">
        <v>5.7142857142857141E-2</v>
      </c>
      <c r="M105" s="23"/>
    </row>
    <row r="106" spans="1:13" ht="14.25" customHeight="1">
      <c r="A106" s="23"/>
      <c r="B106" s="44" t="s">
        <v>65</v>
      </c>
      <c r="C106" s="45">
        <v>78</v>
      </c>
      <c r="D106" s="46">
        <v>2.698961937716263E-2</v>
      </c>
      <c r="E106" s="50">
        <v>0.58974358974358976</v>
      </c>
      <c r="F106" s="67">
        <v>0.37179487179487181</v>
      </c>
      <c r="G106" s="49">
        <v>3.8461538461538464E-2</v>
      </c>
      <c r="H106" s="50">
        <v>0.38461538461538464</v>
      </c>
      <c r="I106" s="51">
        <v>0.5641025641025641</v>
      </c>
      <c r="J106" s="51">
        <v>0.20512820512820512</v>
      </c>
      <c r="K106" s="51">
        <v>0.10256410256410256</v>
      </c>
      <c r="L106" s="52">
        <v>1.282051282051282E-2</v>
      </c>
      <c r="M106" s="23"/>
    </row>
    <row r="107" spans="1:13" ht="14.25" customHeight="1">
      <c r="A107" s="23"/>
      <c r="B107" s="254" t="s">
        <v>157</v>
      </c>
      <c r="C107" s="53">
        <v>46</v>
      </c>
      <c r="D107" s="54">
        <v>1.5916955017301039E-2</v>
      </c>
      <c r="E107" s="55">
        <v>0.65217391304347827</v>
      </c>
      <c r="F107" s="56">
        <v>0.28260869565217389</v>
      </c>
      <c r="G107" s="57">
        <v>6.5217391304347824E-2</v>
      </c>
      <c r="H107" s="55">
        <v>0.41304347826086957</v>
      </c>
      <c r="I107" s="58">
        <v>0.54347826086956519</v>
      </c>
      <c r="J107" s="58">
        <v>0.21739130434782608</v>
      </c>
      <c r="K107" s="58">
        <v>0.15217391304347827</v>
      </c>
      <c r="L107" s="59">
        <v>0</v>
      </c>
      <c r="M107" s="23"/>
    </row>
    <row r="108" spans="1:13" ht="14.25" customHeight="1">
      <c r="A108" s="23"/>
      <c r="B108" s="254" t="s">
        <v>158</v>
      </c>
      <c r="C108" s="53">
        <v>3</v>
      </c>
      <c r="D108" s="54">
        <v>1.0380622837370243E-3</v>
      </c>
      <c r="E108" s="55">
        <v>0.66666666666666663</v>
      </c>
      <c r="F108" s="56">
        <v>0.33333333333333331</v>
      </c>
      <c r="G108" s="57">
        <v>0</v>
      </c>
      <c r="H108" s="55">
        <v>0.33333333333333331</v>
      </c>
      <c r="I108" s="58">
        <v>0.66666666666666663</v>
      </c>
      <c r="J108" s="58">
        <v>0.33333333333333331</v>
      </c>
      <c r="K108" s="58">
        <v>0</v>
      </c>
      <c r="L108" s="59">
        <v>0</v>
      </c>
      <c r="M108" s="23"/>
    </row>
    <row r="109" spans="1:13" ht="14.25" customHeight="1" thickBot="1">
      <c r="A109" s="23"/>
      <c r="B109" s="265" t="s">
        <v>159</v>
      </c>
      <c r="C109" s="68">
        <v>29</v>
      </c>
      <c r="D109" s="69">
        <v>1.0034602076124567E-2</v>
      </c>
      <c r="E109" s="70">
        <v>0.48275862068965519</v>
      </c>
      <c r="F109" s="71">
        <v>0.51724137931034486</v>
      </c>
      <c r="G109" s="72">
        <v>0</v>
      </c>
      <c r="H109" s="70">
        <v>0.34482758620689657</v>
      </c>
      <c r="I109" s="73">
        <v>0.5862068965517242</v>
      </c>
      <c r="J109" s="73">
        <v>0.17241379310344829</v>
      </c>
      <c r="K109" s="73">
        <v>3.4482758620689655E-2</v>
      </c>
      <c r="L109" s="74">
        <v>3.4482758620689655E-2</v>
      </c>
      <c r="M109" s="23"/>
    </row>
    <row r="110" spans="1:13" ht="14.25" customHeight="1" thickTop="1">
      <c r="A110" s="23"/>
      <c r="B110" s="35" t="s">
        <v>160</v>
      </c>
      <c r="C110" s="75">
        <v>24</v>
      </c>
      <c r="D110" s="37">
        <v>8.3044982698961944E-3</v>
      </c>
      <c r="E110" s="88">
        <v>0.75</v>
      </c>
      <c r="F110" s="76">
        <v>0.25</v>
      </c>
      <c r="G110" s="77">
        <v>0</v>
      </c>
      <c r="H110" s="41">
        <v>0.33333333333333331</v>
      </c>
      <c r="I110" s="42">
        <v>0.74999999999999989</v>
      </c>
      <c r="J110" s="42">
        <v>8.3333333333333329E-2</v>
      </c>
      <c r="K110" s="42">
        <v>4.1666666666666664E-2</v>
      </c>
      <c r="L110" s="43">
        <v>0.125</v>
      </c>
      <c r="M110" s="23"/>
    </row>
    <row r="111" spans="1:13" ht="14.25" customHeight="1">
      <c r="A111" s="23"/>
      <c r="B111" s="44" t="s">
        <v>39</v>
      </c>
      <c r="C111" s="45">
        <v>16</v>
      </c>
      <c r="D111" s="46">
        <v>5.5363321799307957E-3</v>
      </c>
      <c r="E111" s="50">
        <v>1</v>
      </c>
      <c r="F111" s="67">
        <v>0</v>
      </c>
      <c r="G111" s="49">
        <v>0</v>
      </c>
      <c r="H111" s="50">
        <v>0.1875</v>
      </c>
      <c r="I111" s="51">
        <v>0.75</v>
      </c>
      <c r="J111" s="51">
        <v>0.125</v>
      </c>
      <c r="K111" s="51">
        <v>6.25E-2</v>
      </c>
      <c r="L111" s="52">
        <v>6.25E-2</v>
      </c>
      <c r="M111" s="23"/>
    </row>
    <row r="112" spans="1:13" ht="14.25" customHeight="1">
      <c r="A112" s="23"/>
      <c r="B112" s="255" t="s">
        <v>161</v>
      </c>
      <c r="C112" s="60">
        <v>16</v>
      </c>
      <c r="D112" s="61">
        <v>5.5363321799307957E-3</v>
      </c>
      <c r="E112" s="62">
        <v>1</v>
      </c>
      <c r="F112" s="63">
        <v>0</v>
      </c>
      <c r="G112" s="64">
        <v>0</v>
      </c>
      <c r="H112" s="62">
        <v>0.1875</v>
      </c>
      <c r="I112" s="65">
        <v>0.75</v>
      </c>
      <c r="J112" s="65">
        <v>0.125</v>
      </c>
      <c r="K112" s="65">
        <v>6.25E-2</v>
      </c>
      <c r="L112" s="66">
        <v>6.25E-2</v>
      </c>
      <c r="M112" s="23"/>
    </row>
    <row r="113" spans="1:13" ht="14.25" customHeight="1">
      <c r="A113" s="23"/>
      <c r="B113" s="80" t="s">
        <v>48</v>
      </c>
      <c r="C113" s="78">
        <v>2</v>
      </c>
      <c r="D113" s="79">
        <v>6.9204152249134946E-4</v>
      </c>
      <c r="E113" s="47">
        <v>0</v>
      </c>
      <c r="F113" s="48">
        <v>1</v>
      </c>
      <c r="G113" s="40">
        <v>0</v>
      </c>
      <c r="H113" s="50">
        <v>0.5</v>
      </c>
      <c r="I113" s="51">
        <v>0.5</v>
      </c>
      <c r="J113" s="51">
        <v>0</v>
      </c>
      <c r="K113" s="51">
        <v>0</v>
      </c>
      <c r="L113" s="52">
        <v>0.5</v>
      </c>
      <c r="M113" s="23"/>
    </row>
    <row r="114" spans="1:13" ht="14.25" customHeight="1">
      <c r="A114" s="23"/>
      <c r="B114" s="254" t="s">
        <v>162</v>
      </c>
      <c r="C114" s="53">
        <v>2</v>
      </c>
      <c r="D114" s="54">
        <v>6.9204152249134946E-4</v>
      </c>
      <c r="E114" s="55">
        <v>0</v>
      </c>
      <c r="F114" s="56">
        <v>1</v>
      </c>
      <c r="G114" s="57">
        <v>0</v>
      </c>
      <c r="H114" s="55">
        <v>0.5</v>
      </c>
      <c r="I114" s="58">
        <v>0.5</v>
      </c>
      <c r="J114" s="58">
        <v>0</v>
      </c>
      <c r="K114" s="58">
        <v>0</v>
      </c>
      <c r="L114" s="59">
        <v>0.5</v>
      </c>
      <c r="M114" s="23"/>
    </row>
    <row r="115" spans="1:13" ht="14.25" customHeight="1">
      <c r="A115" s="279"/>
      <c r="B115" s="304" t="s">
        <v>65</v>
      </c>
      <c r="C115" s="305">
        <v>6</v>
      </c>
      <c r="D115" s="306">
        <v>2.0761245674740486E-3</v>
      </c>
      <c r="E115" s="307">
        <v>0.33333333333333331</v>
      </c>
      <c r="F115" s="308">
        <v>0.66666666666666663</v>
      </c>
      <c r="G115" s="49">
        <v>0</v>
      </c>
      <c r="H115" s="50">
        <v>0.66666666666666663</v>
      </c>
      <c r="I115" s="51">
        <v>0.83333333333333326</v>
      </c>
      <c r="J115" s="51">
        <v>0</v>
      </c>
      <c r="K115" s="51">
        <v>0</v>
      </c>
      <c r="L115" s="52">
        <v>0.16666666666666666</v>
      </c>
      <c r="M115" s="23"/>
    </row>
    <row r="116" spans="1:13" ht="14.25" customHeight="1" thickBot="1">
      <c r="A116" s="279"/>
      <c r="B116" s="310" t="s">
        <v>163</v>
      </c>
      <c r="C116" s="311">
        <v>6</v>
      </c>
      <c r="D116" s="312">
        <v>2.0761245674740486E-3</v>
      </c>
      <c r="E116" s="313">
        <v>0.33333333333333331</v>
      </c>
      <c r="F116" s="314">
        <v>0.66666666666666663</v>
      </c>
      <c r="G116" s="93">
        <v>0</v>
      </c>
      <c r="H116" s="91">
        <v>0.66666666666666663</v>
      </c>
      <c r="I116" s="94">
        <v>0.83333333333333326</v>
      </c>
      <c r="J116" s="94">
        <v>0</v>
      </c>
      <c r="K116" s="94">
        <v>0</v>
      </c>
      <c r="L116" s="95">
        <v>0.16666666666666666</v>
      </c>
      <c r="M116" s="23"/>
    </row>
    <row r="117" spans="1:13" ht="15.75" thickTop="1">
      <c r="A117" s="279"/>
      <c r="B117" s="279"/>
      <c r="C117" s="279"/>
      <c r="D117" s="279"/>
      <c r="E117" s="279"/>
      <c r="F117" s="279"/>
      <c r="G117" s="23"/>
      <c r="H117" s="23"/>
      <c r="I117" s="23"/>
      <c r="J117" s="23"/>
      <c r="K117" s="23"/>
      <c r="L117" s="23"/>
      <c r="M117" s="23"/>
    </row>
    <row r="118" spans="1:13" ht="15.75">
      <c r="A118" s="279"/>
      <c r="B118" s="278" t="s">
        <v>164</v>
      </c>
      <c r="C118" s="279"/>
      <c r="D118" s="279"/>
      <c r="E118" s="279"/>
      <c r="F118" s="279"/>
      <c r="G118" s="23"/>
      <c r="H118" s="23"/>
      <c r="I118" s="23"/>
      <c r="J118" s="23"/>
      <c r="K118" s="23"/>
      <c r="L118" s="23"/>
      <c r="M118" s="23"/>
    </row>
    <row r="119" spans="1:13" ht="15.75">
      <c r="A119" s="279"/>
      <c r="B119" s="280" t="s">
        <v>169</v>
      </c>
      <c r="C119" s="279"/>
      <c r="D119" s="279"/>
      <c r="E119" s="279"/>
      <c r="F119" s="279"/>
      <c r="G119" s="23"/>
      <c r="H119" s="23"/>
      <c r="I119" s="23"/>
      <c r="J119" s="23"/>
      <c r="K119" s="23"/>
      <c r="L119" s="23"/>
      <c r="M119" s="23"/>
    </row>
    <row r="120" spans="1:13" ht="15.75">
      <c r="A120" s="302"/>
      <c r="B120" s="281" t="s">
        <v>165</v>
      </c>
      <c r="C120" s="279"/>
      <c r="D120" s="279"/>
      <c r="E120" s="279"/>
      <c r="F120" s="279"/>
      <c r="G120" s="23"/>
      <c r="H120" s="23"/>
      <c r="I120" s="23"/>
      <c r="J120" s="23"/>
      <c r="K120" s="23"/>
      <c r="L120" s="23"/>
    </row>
    <row r="121" spans="1:13">
      <c r="A121" s="302"/>
      <c r="B121" s="302"/>
      <c r="C121" s="302"/>
      <c r="D121" s="302"/>
      <c r="E121" s="302"/>
      <c r="F121" s="302"/>
    </row>
    <row r="130" spans="2:12">
      <c r="B130" s="98"/>
      <c r="C130" s="99"/>
      <c r="D130" s="40"/>
      <c r="E130" s="40"/>
      <c r="F130" s="40"/>
      <c r="G130" s="40"/>
      <c r="H130" s="40"/>
      <c r="I130" s="40"/>
      <c r="J130" s="40"/>
      <c r="K130" s="40"/>
      <c r="L130" s="40"/>
    </row>
    <row r="131" spans="2:12">
      <c r="B131" s="100"/>
      <c r="C131" s="101"/>
      <c r="D131" s="57"/>
      <c r="E131" s="57"/>
      <c r="F131" s="57"/>
      <c r="G131" s="57"/>
      <c r="H131" s="57"/>
      <c r="I131" s="57"/>
      <c r="J131" s="57"/>
      <c r="K131" s="57"/>
      <c r="L131" s="57"/>
    </row>
    <row r="133" spans="2:12">
      <c r="B133" s="100"/>
      <c r="C133" s="101"/>
      <c r="D133" s="57"/>
      <c r="E133" s="57"/>
      <c r="F133" s="57"/>
      <c r="G133" s="57"/>
      <c r="H133" s="57"/>
      <c r="I133" s="57"/>
      <c r="J133" s="57"/>
      <c r="K133" s="57"/>
      <c r="L133" s="57"/>
    </row>
    <row r="135" spans="2:12">
      <c r="B135" s="100"/>
      <c r="C135" s="101"/>
      <c r="D135" s="57"/>
      <c r="E135" s="57"/>
      <c r="F135" s="57"/>
      <c r="G135" s="57"/>
      <c r="H135" s="57"/>
      <c r="I135" s="57"/>
      <c r="J135" s="57"/>
      <c r="K135" s="57"/>
      <c r="L135" s="57"/>
    </row>
  </sheetData>
  <mergeCells count="12">
    <mergeCell ref="L2:L3"/>
    <mergeCell ref="B1:D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39370078740157483" right="0.39370078740157483" top="0.59055118110236227" bottom="0.59055118110236227" header="0.31496062992125984" footer="0.31496062992125984"/>
  <pageSetup scale="60" fitToHeight="0" orientation="portrait" r:id="rId1"/>
  <rowBreaks count="1" manualBreakCount="1">
    <brk id="79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9259A-FE8B-4FDC-BA79-D9BF62822081}">
  <sheetPr>
    <tabColor rgb="FF00B050"/>
    <pageSetUpPr fitToPage="1"/>
  </sheetPr>
  <dimension ref="A1:M134"/>
  <sheetViews>
    <sheetView view="pageBreakPreview" zoomScale="60" zoomScaleNormal="100" workbookViewId="0">
      <selection activeCell="B1" sqref="B1:D1"/>
    </sheetView>
  </sheetViews>
  <sheetFormatPr defaultRowHeight="15"/>
  <cols>
    <col min="1" max="1" width="2.42578125" customWidth="1"/>
    <col min="2" max="2" width="43.7109375" customWidth="1"/>
    <col min="3" max="4" width="12.7109375" customWidth="1"/>
    <col min="5" max="11" width="11.28515625" customWidth="1"/>
    <col min="12" max="12" width="11.7109375" customWidth="1"/>
    <col min="13" max="13" width="2.140625" customWidth="1"/>
  </cols>
  <sheetData>
    <row r="1" spans="1:13" ht="18.75" thickBot="1">
      <c r="A1" s="23"/>
      <c r="B1" s="342" t="s">
        <v>168</v>
      </c>
      <c r="C1" s="343"/>
      <c r="D1" s="344"/>
      <c r="E1" s="24"/>
      <c r="F1" s="25"/>
      <c r="G1" s="25"/>
      <c r="H1" s="25"/>
      <c r="I1" s="25"/>
      <c r="J1" s="25"/>
      <c r="K1" s="25"/>
      <c r="L1" s="25"/>
      <c r="M1" s="23"/>
    </row>
    <row r="2" spans="1:13" ht="15.75" thickTop="1">
      <c r="A2" s="23"/>
      <c r="B2" s="345" t="s">
        <v>74</v>
      </c>
      <c r="C2" s="347" t="s">
        <v>75</v>
      </c>
      <c r="D2" s="349" t="s">
        <v>76</v>
      </c>
      <c r="E2" s="351" t="s">
        <v>77</v>
      </c>
      <c r="F2" s="353" t="s">
        <v>78</v>
      </c>
      <c r="G2" s="340" t="s">
        <v>79</v>
      </c>
      <c r="H2" s="351" t="s">
        <v>80</v>
      </c>
      <c r="I2" s="355" t="s">
        <v>81</v>
      </c>
      <c r="J2" s="355" t="s">
        <v>82</v>
      </c>
      <c r="K2" s="355" t="s">
        <v>83</v>
      </c>
      <c r="L2" s="340" t="s">
        <v>84</v>
      </c>
      <c r="M2" s="23"/>
    </row>
    <row r="3" spans="1:13" ht="54" customHeight="1">
      <c r="A3" s="23"/>
      <c r="B3" s="346"/>
      <c r="C3" s="348"/>
      <c r="D3" s="350"/>
      <c r="E3" s="352"/>
      <c r="F3" s="354"/>
      <c r="G3" s="341"/>
      <c r="H3" s="352"/>
      <c r="I3" s="356"/>
      <c r="J3" s="356"/>
      <c r="K3" s="356"/>
      <c r="L3" s="341"/>
      <c r="M3" s="23"/>
    </row>
    <row r="4" spans="1:13" ht="17.100000000000001" customHeight="1" thickBot="1">
      <c r="A4" s="23"/>
      <c r="B4" s="26" t="s">
        <v>17</v>
      </c>
      <c r="C4" s="27">
        <v>2884</v>
      </c>
      <c r="D4" s="28">
        <v>1</v>
      </c>
      <c r="E4" s="29">
        <v>0.53848821081830789</v>
      </c>
      <c r="F4" s="30">
        <v>0.45561719833564496</v>
      </c>
      <c r="G4" s="31">
        <v>5.8945908460471567E-3</v>
      </c>
      <c r="H4" s="32">
        <v>0.33772538141470182</v>
      </c>
      <c r="I4" s="33">
        <v>0.61754507628294031</v>
      </c>
      <c r="J4" s="33">
        <v>0.12343966712898752</v>
      </c>
      <c r="K4" s="33">
        <v>6.4840499306518723E-2</v>
      </c>
      <c r="L4" s="34">
        <v>0.14597780859916781</v>
      </c>
      <c r="M4" s="23"/>
    </row>
    <row r="5" spans="1:13" s="276" customFormat="1" ht="17.100000000000001" customHeight="1" thickTop="1">
      <c r="A5" s="275"/>
      <c r="B5" s="245" t="s">
        <v>85</v>
      </c>
      <c r="C5" s="246">
        <v>2190</v>
      </c>
      <c r="D5" s="247">
        <v>0.75936199722607489</v>
      </c>
      <c r="E5" s="248">
        <v>0.55251141552511418</v>
      </c>
      <c r="F5" s="249">
        <v>0.4406392694063927</v>
      </c>
      <c r="G5" s="250">
        <v>6.8493150684931503E-3</v>
      </c>
      <c r="H5" s="251">
        <v>0.33424657534246577</v>
      </c>
      <c r="I5" s="252">
        <v>0.64520547945205475</v>
      </c>
      <c r="J5" s="252">
        <v>0.12420091324200913</v>
      </c>
      <c r="K5" s="252">
        <v>6.4840182648401828E-2</v>
      </c>
      <c r="L5" s="253">
        <v>0.13333333333333333</v>
      </c>
      <c r="M5" s="275"/>
    </row>
    <row r="6" spans="1:13" ht="14.25" customHeight="1">
      <c r="A6" s="23"/>
      <c r="B6" s="44" t="s">
        <v>18</v>
      </c>
      <c r="C6" s="45">
        <v>216</v>
      </c>
      <c r="D6" s="46">
        <v>7.4895977808599162E-2</v>
      </c>
      <c r="E6" s="47">
        <v>0.64814814814814814</v>
      </c>
      <c r="F6" s="48">
        <v>0.32870370370370372</v>
      </c>
      <c r="G6" s="49">
        <v>2.3148148148148147E-2</v>
      </c>
      <c r="H6" s="50">
        <v>0.35185185185185186</v>
      </c>
      <c r="I6" s="51">
        <v>0.68055555555555558</v>
      </c>
      <c r="J6" s="51">
        <v>0.15277777777777779</v>
      </c>
      <c r="K6" s="51">
        <v>0.12037037037037036</v>
      </c>
      <c r="L6" s="52">
        <v>2.7777777777777776E-2</v>
      </c>
      <c r="M6" s="23"/>
    </row>
    <row r="7" spans="1:13" ht="14.25" customHeight="1">
      <c r="A7" s="23"/>
      <c r="B7" s="254" t="s">
        <v>86</v>
      </c>
      <c r="C7" s="53">
        <v>22</v>
      </c>
      <c r="D7" s="54">
        <v>7.6282940360610264E-3</v>
      </c>
      <c r="E7" s="55">
        <v>0.81818181818181823</v>
      </c>
      <c r="F7" s="56">
        <v>0.18181818181818182</v>
      </c>
      <c r="G7" s="57">
        <v>0</v>
      </c>
      <c r="H7" s="55">
        <v>0.27272727272727271</v>
      </c>
      <c r="I7" s="58">
        <v>0.68181818181818177</v>
      </c>
      <c r="J7" s="58">
        <v>0.31818181818181818</v>
      </c>
      <c r="K7" s="58">
        <v>0</v>
      </c>
      <c r="L7" s="59">
        <v>0</v>
      </c>
      <c r="M7" s="23"/>
    </row>
    <row r="8" spans="1:13" ht="14.25" customHeight="1">
      <c r="A8" s="23"/>
      <c r="B8" s="254" t="s">
        <v>87</v>
      </c>
      <c r="C8" s="53">
        <v>17</v>
      </c>
      <c r="D8" s="54">
        <v>5.8945908460471567E-3</v>
      </c>
      <c r="E8" s="55">
        <v>0.41176470588235292</v>
      </c>
      <c r="F8" s="56">
        <v>0.58823529411764708</v>
      </c>
      <c r="G8" s="57">
        <v>0</v>
      </c>
      <c r="H8" s="55">
        <v>0.52941176470588236</v>
      </c>
      <c r="I8" s="58">
        <v>0.58823529411764708</v>
      </c>
      <c r="J8" s="58">
        <v>5.8823529411764705E-2</v>
      </c>
      <c r="K8" s="58">
        <v>5.8823529411764705E-2</v>
      </c>
      <c r="L8" s="59">
        <v>0.23529411764705882</v>
      </c>
      <c r="M8" s="23"/>
    </row>
    <row r="9" spans="1:13" ht="14.25" customHeight="1">
      <c r="A9" s="23"/>
      <c r="B9" s="254" t="s">
        <v>88</v>
      </c>
      <c r="C9" s="53">
        <v>12</v>
      </c>
      <c r="D9" s="54">
        <v>4.160887656033287E-3</v>
      </c>
      <c r="E9" s="55">
        <v>0.41666666666666669</v>
      </c>
      <c r="F9" s="56">
        <v>0.58333333333333337</v>
      </c>
      <c r="G9" s="57">
        <v>0</v>
      </c>
      <c r="H9" s="55">
        <v>0.41666666666666669</v>
      </c>
      <c r="I9" s="58">
        <v>0.58333333333333337</v>
      </c>
      <c r="J9" s="58">
        <v>8.3333333333333329E-2</v>
      </c>
      <c r="K9" s="58">
        <v>8.3333333333333329E-2</v>
      </c>
      <c r="L9" s="59">
        <v>8.3333333333333329E-2</v>
      </c>
      <c r="M9" s="23"/>
    </row>
    <row r="10" spans="1:13" ht="14.25" customHeight="1">
      <c r="A10" s="23"/>
      <c r="B10" s="254" t="s">
        <v>21</v>
      </c>
      <c r="C10" s="53">
        <v>20</v>
      </c>
      <c r="D10" s="54">
        <v>6.9348127600554789E-3</v>
      </c>
      <c r="E10" s="55">
        <v>0.75</v>
      </c>
      <c r="F10" s="56">
        <v>0.2</v>
      </c>
      <c r="G10" s="57">
        <v>0.05</v>
      </c>
      <c r="H10" s="55">
        <v>0.3</v>
      </c>
      <c r="I10" s="58">
        <v>0.60000000000000009</v>
      </c>
      <c r="J10" s="58">
        <v>0.25</v>
      </c>
      <c r="K10" s="58">
        <v>0.15</v>
      </c>
      <c r="L10" s="59">
        <v>0</v>
      </c>
      <c r="M10" s="23"/>
    </row>
    <row r="11" spans="1:13" ht="14.25" customHeight="1">
      <c r="A11" s="23"/>
      <c r="B11" s="254" t="s">
        <v>22</v>
      </c>
      <c r="C11" s="53">
        <v>23</v>
      </c>
      <c r="D11" s="54">
        <v>7.9750346740638002E-3</v>
      </c>
      <c r="E11" s="55">
        <v>0.43478260869565216</v>
      </c>
      <c r="F11" s="56">
        <v>0.43478260869565216</v>
      </c>
      <c r="G11" s="57">
        <v>0.13043478260869565</v>
      </c>
      <c r="H11" s="55">
        <v>0.30434782608695654</v>
      </c>
      <c r="I11" s="58">
        <v>0.52173913043478271</v>
      </c>
      <c r="J11" s="58">
        <v>0.2608695652173913</v>
      </c>
      <c r="K11" s="58">
        <v>0.21739130434782608</v>
      </c>
      <c r="L11" s="59">
        <v>0</v>
      </c>
      <c r="M11" s="23"/>
    </row>
    <row r="12" spans="1:13" ht="14.25" customHeight="1">
      <c r="A12" s="23"/>
      <c r="B12" s="254" t="s">
        <v>89</v>
      </c>
      <c r="C12" s="53">
        <v>34</v>
      </c>
      <c r="D12" s="54">
        <v>1.1789181692094313E-2</v>
      </c>
      <c r="E12" s="55">
        <v>0.8529411764705882</v>
      </c>
      <c r="F12" s="56">
        <v>0.14705882352941177</v>
      </c>
      <c r="G12" s="57">
        <v>0</v>
      </c>
      <c r="H12" s="55">
        <v>0.29411764705882354</v>
      </c>
      <c r="I12" s="58">
        <v>0.67647058823529416</v>
      </c>
      <c r="J12" s="58">
        <v>0.14705882352941177</v>
      </c>
      <c r="K12" s="58">
        <v>0.17647058823529413</v>
      </c>
      <c r="L12" s="59">
        <v>0</v>
      </c>
      <c r="M12" s="23"/>
    </row>
    <row r="13" spans="1:13" ht="14.25" customHeight="1">
      <c r="A13" s="23"/>
      <c r="B13" s="254" t="s">
        <v>90</v>
      </c>
      <c r="C13" s="53">
        <v>38</v>
      </c>
      <c r="D13" s="54">
        <v>1.3176144244105409E-2</v>
      </c>
      <c r="E13" s="55">
        <v>0.71052631578947367</v>
      </c>
      <c r="F13" s="56">
        <v>0.26315789473684209</v>
      </c>
      <c r="G13" s="57">
        <v>2.6315789473684209E-2</v>
      </c>
      <c r="H13" s="55">
        <v>0.31578947368421051</v>
      </c>
      <c r="I13" s="58">
        <v>0.6578947368421052</v>
      </c>
      <c r="J13" s="58">
        <v>0.13157894736842105</v>
      </c>
      <c r="K13" s="58">
        <v>0.18421052631578946</v>
      </c>
      <c r="L13" s="59">
        <v>0</v>
      </c>
      <c r="M13" s="23"/>
    </row>
    <row r="14" spans="1:13" ht="14.25" customHeight="1">
      <c r="A14" s="23"/>
      <c r="B14" s="254" t="s">
        <v>91</v>
      </c>
      <c r="C14" s="53">
        <v>17</v>
      </c>
      <c r="D14" s="54">
        <v>5.8945908460471567E-3</v>
      </c>
      <c r="E14" s="55">
        <v>0.47058823529411764</v>
      </c>
      <c r="F14" s="56">
        <v>0.52941176470588236</v>
      </c>
      <c r="G14" s="57">
        <v>0</v>
      </c>
      <c r="H14" s="55">
        <v>0.58823529411764708</v>
      </c>
      <c r="I14" s="58">
        <v>1</v>
      </c>
      <c r="J14" s="58">
        <v>0</v>
      </c>
      <c r="K14" s="58">
        <v>0</v>
      </c>
      <c r="L14" s="59">
        <v>0</v>
      </c>
      <c r="M14" s="23"/>
    </row>
    <row r="15" spans="1:13" ht="14.25" customHeight="1">
      <c r="A15" s="23"/>
      <c r="B15" s="254" t="s">
        <v>92</v>
      </c>
      <c r="C15" s="53">
        <v>24</v>
      </c>
      <c r="D15" s="54">
        <v>8.321775312066574E-3</v>
      </c>
      <c r="E15" s="55">
        <v>0.66666666666666663</v>
      </c>
      <c r="F15" s="56">
        <v>0.33333333333333331</v>
      </c>
      <c r="G15" s="57">
        <v>0</v>
      </c>
      <c r="H15" s="55">
        <v>0.33333333333333331</v>
      </c>
      <c r="I15" s="58">
        <v>0.79166666666666663</v>
      </c>
      <c r="J15" s="58">
        <v>8.3333333333333329E-2</v>
      </c>
      <c r="K15" s="58">
        <v>8.3333333333333329E-2</v>
      </c>
      <c r="L15" s="59">
        <v>4.1666666666666664E-2</v>
      </c>
      <c r="M15" s="23"/>
    </row>
    <row r="16" spans="1:13" ht="14.25" customHeight="1">
      <c r="A16" s="23"/>
      <c r="B16" s="255" t="s">
        <v>93</v>
      </c>
      <c r="C16" s="60">
        <v>9</v>
      </c>
      <c r="D16" s="61">
        <v>3.1206657420249652E-3</v>
      </c>
      <c r="E16" s="62">
        <v>0.55555555555555558</v>
      </c>
      <c r="F16" s="63">
        <v>0.44444444444444442</v>
      </c>
      <c r="G16" s="64">
        <v>0</v>
      </c>
      <c r="H16" s="62">
        <v>0.33333333333333331</v>
      </c>
      <c r="I16" s="65">
        <v>0.77777777777777779</v>
      </c>
      <c r="J16" s="65">
        <v>0.1111111111111111</v>
      </c>
      <c r="K16" s="65">
        <v>0.1111111111111111</v>
      </c>
      <c r="L16" s="66">
        <v>0</v>
      </c>
      <c r="M16" s="23"/>
    </row>
    <row r="17" spans="1:13" ht="14.25" customHeight="1">
      <c r="A17" s="23"/>
      <c r="B17" s="44" t="s">
        <v>26</v>
      </c>
      <c r="C17" s="45">
        <v>311</v>
      </c>
      <c r="D17" s="46">
        <v>0.10783633841886268</v>
      </c>
      <c r="E17" s="50">
        <v>0.54019292604501612</v>
      </c>
      <c r="F17" s="67">
        <v>0.45980707395498394</v>
      </c>
      <c r="G17" s="49">
        <v>0</v>
      </c>
      <c r="H17" s="50">
        <v>0.40836012861736337</v>
      </c>
      <c r="I17" s="51">
        <v>0.73954983922829587</v>
      </c>
      <c r="J17" s="51">
        <v>0.10932475884244373</v>
      </c>
      <c r="K17" s="51">
        <v>3.215434083601286E-2</v>
      </c>
      <c r="L17" s="52">
        <v>8.6816720257234734E-2</v>
      </c>
      <c r="M17" s="23"/>
    </row>
    <row r="18" spans="1:13" ht="14.25" customHeight="1">
      <c r="A18" s="23"/>
      <c r="B18" s="254" t="s">
        <v>94</v>
      </c>
      <c r="C18" s="53">
        <v>168</v>
      </c>
      <c r="D18" s="54">
        <v>5.8252427184466021E-2</v>
      </c>
      <c r="E18" s="55">
        <v>0.44047619047619047</v>
      </c>
      <c r="F18" s="56">
        <v>0.55952380952380953</v>
      </c>
      <c r="G18" s="57">
        <v>0</v>
      </c>
      <c r="H18" s="55">
        <v>0.39285714285714285</v>
      </c>
      <c r="I18" s="58">
        <v>0.71428571428571419</v>
      </c>
      <c r="J18" s="58">
        <v>0.10119047619047619</v>
      </c>
      <c r="K18" s="58">
        <v>3.5714285714285712E-2</v>
      </c>
      <c r="L18" s="59">
        <v>0.10119047619047619</v>
      </c>
      <c r="M18" s="23"/>
    </row>
    <row r="19" spans="1:13" ht="14.25" customHeight="1">
      <c r="A19" s="23"/>
      <c r="B19" s="254" t="s">
        <v>95</v>
      </c>
      <c r="C19" s="53">
        <v>23</v>
      </c>
      <c r="D19" s="54">
        <v>7.9750346740638002E-3</v>
      </c>
      <c r="E19" s="55">
        <v>0.43478260869565216</v>
      </c>
      <c r="F19" s="56">
        <v>0.56521739130434778</v>
      </c>
      <c r="G19" s="57">
        <v>0</v>
      </c>
      <c r="H19" s="55">
        <v>0.52173913043478259</v>
      </c>
      <c r="I19" s="58">
        <v>0.86956521739130432</v>
      </c>
      <c r="J19" s="58">
        <v>0.13043478260869565</v>
      </c>
      <c r="K19" s="58">
        <v>0</v>
      </c>
      <c r="L19" s="59">
        <v>0</v>
      </c>
      <c r="M19" s="23"/>
    </row>
    <row r="20" spans="1:13" ht="14.25" customHeight="1">
      <c r="A20" s="23"/>
      <c r="B20" s="254" t="s">
        <v>28</v>
      </c>
      <c r="C20" s="53">
        <v>56</v>
      </c>
      <c r="D20" s="54">
        <v>1.9417475728155338E-2</v>
      </c>
      <c r="E20" s="55">
        <v>0.8035714285714286</v>
      </c>
      <c r="F20" s="56">
        <v>0.19642857142857142</v>
      </c>
      <c r="G20" s="57">
        <v>0</v>
      </c>
      <c r="H20" s="55">
        <v>0.4107142857142857</v>
      </c>
      <c r="I20" s="58">
        <v>0.8035714285714286</v>
      </c>
      <c r="J20" s="58">
        <v>0.16071428571428573</v>
      </c>
      <c r="K20" s="58">
        <v>1.7857142857142856E-2</v>
      </c>
      <c r="L20" s="59">
        <v>0</v>
      </c>
      <c r="M20" s="23"/>
    </row>
    <row r="21" spans="1:13" ht="14.25" customHeight="1">
      <c r="A21" s="23"/>
      <c r="B21" s="254" t="s">
        <v>167</v>
      </c>
      <c r="C21" s="53">
        <v>1</v>
      </c>
      <c r="D21" s="54">
        <v>3.4674063800277393E-4</v>
      </c>
      <c r="E21" s="55">
        <v>1</v>
      </c>
      <c r="F21" s="56">
        <v>0</v>
      </c>
      <c r="G21" s="57">
        <v>0</v>
      </c>
      <c r="H21" s="55">
        <v>1</v>
      </c>
      <c r="I21" s="58">
        <v>1</v>
      </c>
      <c r="J21" s="58">
        <v>0</v>
      </c>
      <c r="K21" s="58">
        <v>0</v>
      </c>
      <c r="L21" s="59">
        <v>0</v>
      </c>
      <c r="M21" s="23"/>
    </row>
    <row r="22" spans="1:13" ht="14.25" customHeight="1">
      <c r="A22" s="23"/>
      <c r="B22" s="254" t="s">
        <v>96</v>
      </c>
      <c r="C22" s="53">
        <v>7</v>
      </c>
      <c r="D22" s="54">
        <v>2.4271844660194173E-3</v>
      </c>
      <c r="E22" s="55">
        <v>0.5714285714285714</v>
      </c>
      <c r="F22" s="56">
        <v>0.42857142857142855</v>
      </c>
      <c r="G22" s="57">
        <v>0</v>
      </c>
      <c r="H22" s="55">
        <v>0.7142857142857143</v>
      </c>
      <c r="I22" s="58">
        <v>0.85714285714285721</v>
      </c>
      <c r="J22" s="58">
        <v>0.14285714285714285</v>
      </c>
      <c r="K22" s="58">
        <v>0</v>
      </c>
      <c r="L22" s="59">
        <v>0</v>
      </c>
      <c r="M22" s="23"/>
    </row>
    <row r="23" spans="1:13" ht="14.25" customHeight="1">
      <c r="A23" s="23"/>
      <c r="B23" s="254" t="s">
        <v>97</v>
      </c>
      <c r="C23" s="53">
        <v>56</v>
      </c>
      <c r="D23" s="54">
        <v>1.9417475728155338E-2</v>
      </c>
      <c r="E23" s="55">
        <v>0.6071428571428571</v>
      </c>
      <c r="F23" s="56">
        <v>0.39285714285714285</v>
      </c>
      <c r="G23" s="57">
        <v>0</v>
      </c>
      <c r="H23" s="55">
        <v>0.35714285714285715</v>
      </c>
      <c r="I23" s="58">
        <v>0.67857142857142849</v>
      </c>
      <c r="J23" s="58">
        <v>7.1428571428571425E-2</v>
      </c>
      <c r="K23" s="58">
        <v>5.3571428571428568E-2</v>
      </c>
      <c r="L23" s="59">
        <v>0.17857142857142858</v>
      </c>
      <c r="M23" s="23"/>
    </row>
    <row r="24" spans="1:13" ht="14.25" customHeight="1">
      <c r="A24" s="23"/>
      <c r="B24" s="44" t="s">
        <v>31</v>
      </c>
      <c r="C24" s="45">
        <v>291</v>
      </c>
      <c r="D24" s="46">
        <v>0.10090152565880721</v>
      </c>
      <c r="E24" s="50">
        <v>0.66666666666666663</v>
      </c>
      <c r="F24" s="67">
        <v>0.31615120274914088</v>
      </c>
      <c r="G24" s="49">
        <v>1.7182130584192441E-2</v>
      </c>
      <c r="H24" s="50">
        <v>0.27491408934707906</v>
      </c>
      <c r="I24" s="51">
        <v>0.49140893470790376</v>
      </c>
      <c r="J24" s="51">
        <v>0.14089347079037801</v>
      </c>
      <c r="K24" s="51">
        <v>0.12714776632302405</v>
      </c>
      <c r="L24" s="52">
        <v>0.20274914089347079</v>
      </c>
      <c r="M24" s="23"/>
    </row>
    <row r="25" spans="1:13" ht="14.25" customHeight="1">
      <c r="A25" s="23"/>
      <c r="B25" s="254" t="s">
        <v>98</v>
      </c>
      <c r="C25" s="53">
        <v>73</v>
      </c>
      <c r="D25" s="54">
        <v>2.5312066574202496E-2</v>
      </c>
      <c r="E25" s="55">
        <v>0.58904109589041098</v>
      </c>
      <c r="F25" s="56">
        <v>0.39726027397260272</v>
      </c>
      <c r="G25" s="57">
        <v>1.3698630136986301E-2</v>
      </c>
      <c r="H25" s="55">
        <v>0.20547945205479451</v>
      </c>
      <c r="I25" s="58">
        <v>0.38356164383561642</v>
      </c>
      <c r="J25" s="58">
        <v>5.4794520547945202E-2</v>
      </c>
      <c r="K25" s="58">
        <v>0</v>
      </c>
      <c r="L25" s="59">
        <v>0.50684931506849318</v>
      </c>
      <c r="M25" s="23"/>
    </row>
    <row r="26" spans="1:13" ht="14.25" customHeight="1">
      <c r="A26" s="23"/>
      <c r="B26" s="254" t="s">
        <v>32</v>
      </c>
      <c r="C26" s="53">
        <v>27</v>
      </c>
      <c r="D26" s="54">
        <v>9.3619972260748953E-3</v>
      </c>
      <c r="E26" s="55">
        <v>0.62962962962962965</v>
      </c>
      <c r="F26" s="56">
        <v>0.33333333333333331</v>
      </c>
      <c r="G26" s="57">
        <v>3.7037037037037035E-2</v>
      </c>
      <c r="H26" s="55">
        <v>0.29629629629629628</v>
      </c>
      <c r="I26" s="58">
        <v>0.40740740740740738</v>
      </c>
      <c r="J26" s="58">
        <v>0.1111111111111111</v>
      </c>
      <c r="K26" s="58">
        <v>7.407407407407407E-2</v>
      </c>
      <c r="L26" s="59">
        <v>0.37037037037037035</v>
      </c>
      <c r="M26" s="23"/>
    </row>
    <row r="27" spans="1:13" ht="14.25" customHeight="1">
      <c r="A27" s="23"/>
      <c r="B27" s="254" t="s">
        <v>33</v>
      </c>
      <c r="C27" s="53">
        <v>39</v>
      </c>
      <c r="D27" s="54">
        <v>1.3522884882108182E-2</v>
      </c>
      <c r="E27" s="55">
        <v>0.84615384615384615</v>
      </c>
      <c r="F27" s="56">
        <v>0.12820512820512819</v>
      </c>
      <c r="G27" s="57">
        <v>2.564102564102564E-2</v>
      </c>
      <c r="H27" s="55">
        <v>0.28205128205128205</v>
      </c>
      <c r="I27" s="58">
        <v>0.35897435897435898</v>
      </c>
      <c r="J27" s="58">
        <v>0.17948717948717949</v>
      </c>
      <c r="K27" s="58">
        <v>0.25641025641025639</v>
      </c>
      <c r="L27" s="59">
        <v>0.12820512820512819</v>
      </c>
      <c r="M27" s="23"/>
    </row>
    <row r="28" spans="1:13" ht="14.25" customHeight="1">
      <c r="A28" s="23"/>
      <c r="B28" s="254" t="s">
        <v>99</v>
      </c>
      <c r="C28" s="53">
        <v>40</v>
      </c>
      <c r="D28" s="54">
        <v>1.3869625520110958E-2</v>
      </c>
      <c r="E28" s="55">
        <v>0.6</v>
      </c>
      <c r="F28" s="56">
        <v>0.375</v>
      </c>
      <c r="G28" s="57">
        <v>2.5000000000000001E-2</v>
      </c>
      <c r="H28" s="55">
        <v>0.17499999999999999</v>
      </c>
      <c r="I28" s="58">
        <v>0.42499999999999999</v>
      </c>
      <c r="J28" s="58">
        <v>0.22500000000000001</v>
      </c>
      <c r="K28" s="58">
        <v>0.22500000000000001</v>
      </c>
      <c r="L28" s="59">
        <v>7.4999999999999997E-2</v>
      </c>
      <c r="M28" s="23"/>
    </row>
    <row r="29" spans="1:13" ht="14.25" customHeight="1">
      <c r="A29" s="23"/>
      <c r="B29" s="254" t="s">
        <v>35</v>
      </c>
      <c r="C29" s="53">
        <v>41</v>
      </c>
      <c r="D29" s="54">
        <v>1.4216366158113732E-2</v>
      </c>
      <c r="E29" s="55">
        <v>0.70731707317073167</v>
      </c>
      <c r="F29" s="56">
        <v>0.29268292682926828</v>
      </c>
      <c r="G29" s="57">
        <v>0</v>
      </c>
      <c r="H29" s="55">
        <v>0.43902439024390244</v>
      </c>
      <c r="I29" s="58">
        <v>0.65853658536585369</v>
      </c>
      <c r="J29" s="58">
        <v>0.17073170731707318</v>
      </c>
      <c r="K29" s="58">
        <v>0.12195121951219512</v>
      </c>
      <c r="L29" s="59">
        <v>2.4390243902439025E-2</v>
      </c>
      <c r="M29" s="23"/>
    </row>
    <row r="30" spans="1:13" ht="14.25" customHeight="1">
      <c r="A30" s="23"/>
      <c r="B30" s="254" t="s">
        <v>101</v>
      </c>
      <c r="C30" s="53">
        <v>18</v>
      </c>
      <c r="D30" s="54">
        <v>6.2413314840499305E-3</v>
      </c>
      <c r="E30" s="55">
        <v>0.72222222222222221</v>
      </c>
      <c r="F30" s="56">
        <v>0.22222222222222221</v>
      </c>
      <c r="G30" s="57">
        <v>5.5555555555555552E-2</v>
      </c>
      <c r="H30" s="55">
        <v>0.27777777777777779</v>
      </c>
      <c r="I30" s="58">
        <v>0.61111111111111105</v>
      </c>
      <c r="J30" s="58">
        <v>0.27777777777777779</v>
      </c>
      <c r="K30" s="58">
        <v>0.1111111111111111</v>
      </c>
      <c r="L30" s="59">
        <v>0</v>
      </c>
      <c r="M30" s="23"/>
    </row>
    <row r="31" spans="1:13" ht="14.25" customHeight="1">
      <c r="A31" s="23"/>
      <c r="B31" s="254" t="s">
        <v>37</v>
      </c>
      <c r="C31" s="53">
        <v>25</v>
      </c>
      <c r="D31" s="54">
        <v>8.6685159500693477E-3</v>
      </c>
      <c r="E31" s="55">
        <v>0.76</v>
      </c>
      <c r="F31" s="56">
        <v>0.24</v>
      </c>
      <c r="G31" s="57">
        <v>0</v>
      </c>
      <c r="H31" s="55">
        <v>0.28000000000000003</v>
      </c>
      <c r="I31" s="58">
        <v>0.68</v>
      </c>
      <c r="J31" s="58">
        <v>0.16</v>
      </c>
      <c r="K31" s="58">
        <v>0.08</v>
      </c>
      <c r="L31" s="59">
        <v>0.08</v>
      </c>
      <c r="M31" s="23"/>
    </row>
    <row r="32" spans="1:13" ht="14.25" customHeight="1">
      <c r="A32" s="23"/>
      <c r="B32" s="255" t="s">
        <v>38</v>
      </c>
      <c r="C32" s="60">
        <v>28</v>
      </c>
      <c r="D32" s="61">
        <v>9.7087378640776691E-3</v>
      </c>
      <c r="E32" s="62">
        <v>0.5714285714285714</v>
      </c>
      <c r="F32" s="63">
        <v>0.42857142857142855</v>
      </c>
      <c r="G32" s="64">
        <v>0</v>
      </c>
      <c r="H32" s="62">
        <v>0.32142857142857145</v>
      </c>
      <c r="I32" s="65">
        <v>0.64285714285714279</v>
      </c>
      <c r="J32" s="65">
        <v>7.1428571428571425E-2</v>
      </c>
      <c r="K32" s="65">
        <v>0.25</v>
      </c>
      <c r="L32" s="66">
        <v>3.5714285714285712E-2</v>
      </c>
      <c r="M32" s="23"/>
    </row>
    <row r="33" spans="1:13" ht="14.25" customHeight="1">
      <c r="A33" s="23"/>
      <c r="B33" s="44" t="s">
        <v>39</v>
      </c>
      <c r="C33" s="45">
        <v>392</v>
      </c>
      <c r="D33" s="46">
        <v>0.13592233009708737</v>
      </c>
      <c r="E33" s="50">
        <v>0.86479591836734693</v>
      </c>
      <c r="F33" s="67">
        <v>0.13010204081632654</v>
      </c>
      <c r="G33" s="49">
        <v>5.1020408163265302E-3</v>
      </c>
      <c r="H33" s="50">
        <v>0.39795918367346939</v>
      </c>
      <c r="I33" s="51">
        <v>0.75255102040816324</v>
      </c>
      <c r="J33" s="51">
        <v>0.19132653061224489</v>
      </c>
      <c r="K33" s="51">
        <v>3.0612244897959183E-2</v>
      </c>
      <c r="L33" s="52">
        <v>1.7857142857142856E-2</v>
      </c>
      <c r="M33" s="23"/>
    </row>
    <row r="34" spans="1:13" ht="14.25" customHeight="1">
      <c r="A34" s="23"/>
      <c r="B34" s="254" t="s">
        <v>102</v>
      </c>
      <c r="C34" s="53">
        <v>23</v>
      </c>
      <c r="D34" s="54">
        <v>7.9750346740638002E-3</v>
      </c>
      <c r="E34" s="55">
        <v>0.82608695652173914</v>
      </c>
      <c r="F34" s="56">
        <v>0.17391304347826086</v>
      </c>
      <c r="G34" s="57">
        <v>0</v>
      </c>
      <c r="H34" s="55">
        <v>0.2608695652173913</v>
      </c>
      <c r="I34" s="58">
        <v>0.69565217391304346</v>
      </c>
      <c r="J34" s="58">
        <v>0.13043478260869565</v>
      </c>
      <c r="K34" s="58">
        <v>8.6956521739130432E-2</v>
      </c>
      <c r="L34" s="59">
        <v>8.6956521739130432E-2</v>
      </c>
      <c r="M34" s="23"/>
    </row>
    <row r="35" spans="1:13" ht="14.25" customHeight="1">
      <c r="A35" s="23"/>
      <c r="B35" s="254" t="s">
        <v>103</v>
      </c>
      <c r="C35" s="53">
        <v>6</v>
      </c>
      <c r="D35" s="54">
        <v>2.0804438280166435E-3</v>
      </c>
      <c r="E35" s="55">
        <v>0.66666666666666663</v>
      </c>
      <c r="F35" s="56">
        <v>0.33333333333333331</v>
      </c>
      <c r="G35" s="57">
        <v>0</v>
      </c>
      <c r="H35" s="55">
        <v>0.5</v>
      </c>
      <c r="I35" s="58">
        <v>0.83333333333333326</v>
      </c>
      <c r="J35" s="58">
        <v>0</v>
      </c>
      <c r="K35" s="58">
        <v>0.16666666666666666</v>
      </c>
      <c r="L35" s="59">
        <v>0</v>
      </c>
      <c r="M35" s="23"/>
    </row>
    <row r="36" spans="1:13" ht="14.25" customHeight="1">
      <c r="A36" s="23"/>
      <c r="B36" s="254" t="s">
        <v>104</v>
      </c>
      <c r="C36" s="53">
        <v>18</v>
      </c>
      <c r="D36" s="54">
        <v>6.2413314840499305E-3</v>
      </c>
      <c r="E36" s="55">
        <v>1</v>
      </c>
      <c r="F36" s="56">
        <v>0</v>
      </c>
      <c r="G36" s="57">
        <v>0</v>
      </c>
      <c r="H36" s="55">
        <v>0.16666666666666666</v>
      </c>
      <c r="I36" s="58">
        <v>0.61111111111111116</v>
      </c>
      <c r="J36" s="58">
        <v>0.33333333333333331</v>
      </c>
      <c r="K36" s="58">
        <v>0</v>
      </c>
      <c r="L36" s="59">
        <v>5.5555555555555552E-2</v>
      </c>
      <c r="M36" s="23"/>
    </row>
    <row r="37" spans="1:13" ht="14.25" customHeight="1">
      <c r="A37" s="23"/>
      <c r="B37" s="254" t="s">
        <v>105</v>
      </c>
      <c r="C37" s="53">
        <v>12</v>
      </c>
      <c r="D37" s="54">
        <v>4.160887656033287E-3</v>
      </c>
      <c r="E37" s="55">
        <v>1</v>
      </c>
      <c r="F37" s="56">
        <v>0</v>
      </c>
      <c r="G37" s="57">
        <v>0</v>
      </c>
      <c r="H37" s="55">
        <v>0.58333333333333337</v>
      </c>
      <c r="I37" s="58">
        <v>0.91666666666666663</v>
      </c>
      <c r="J37" s="58">
        <v>0</v>
      </c>
      <c r="K37" s="58">
        <v>8.3333333333333329E-2</v>
      </c>
      <c r="L37" s="59">
        <v>0</v>
      </c>
      <c r="M37" s="23"/>
    </row>
    <row r="38" spans="1:13" ht="14.25" customHeight="1">
      <c r="A38" s="23"/>
      <c r="B38" s="254" t="s">
        <v>42</v>
      </c>
      <c r="C38" s="53">
        <v>17</v>
      </c>
      <c r="D38" s="54">
        <v>5.8945908460471567E-3</v>
      </c>
      <c r="E38" s="55">
        <v>0.94117647058823528</v>
      </c>
      <c r="F38" s="56">
        <v>5.8823529411764705E-2</v>
      </c>
      <c r="G38" s="57">
        <v>0</v>
      </c>
      <c r="H38" s="55">
        <v>0.35294117647058826</v>
      </c>
      <c r="I38" s="58">
        <v>0.82352941176470595</v>
      </c>
      <c r="J38" s="58">
        <v>0.11764705882352941</v>
      </c>
      <c r="K38" s="58">
        <v>0</v>
      </c>
      <c r="L38" s="59">
        <v>5.8823529411764705E-2</v>
      </c>
      <c r="M38" s="23"/>
    </row>
    <row r="39" spans="1:13" ht="14.25" customHeight="1">
      <c r="A39" s="23"/>
      <c r="B39" s="254" t="s">
        <v>106</v>
      </c>
      <c r="C39" s="53">
        <v>100</v>
      </c>
      <c r="D39" s="54">
        <v>3.4674063800277391E-2</v>
      </c>
      <c r="E39" s="55">
        <v>0.88</v>
      </c>
      <c r="F39" s="56">
        <v>0.12</v>
      </c>
      <c r="G39" s="57">
        <v>0</v>
      </c>
      <c r="H39" s="55">
        <v>0.45</v>
      </c>
      <c r="I39" s="58">
        <v>0.84</v>
      </c>
      <c r="J39" s="58">
        <v>0.14000000000000001</v>
      </c>
      <c r="K39" s="58">
        <v>0.01</v>
      </c>
      <c r="L39" s="59">
        <v>0</v>
      </c>
      <c r="M39" s="23"/>
    </row>
    <row r="40" spans="1:13" ht="14.25" customHeight="1">
      <c r="A40" s="23"/>
      <c r="B40" s="254" t="s">
        <v>107</v>
      </c>
      <c r="C40" s="53">
        <v>48</v>
      </c>
      <c r="D40" s="54">
        <v>1.6643550624133148E-2</v>
      </c>
      <c r="E40" s="55">
        <v>0.91666666666666663</v>
      </c>
      <c r="F40" s="56">
        <v>8.3333333333333329E-2</v>
      </c>
      <c r="G40" s="57">
        <v>0</v>
      </c>
      <c r="H40" s="55">
        <v>0.4375</v>
      </c>
      <c r="I40" s="58">
        <v>0.81250000000000011</v>
      </c>
      <c r="J40" s="58">
        <v>0.1875</v>
      </c>
      <c r="K40" s="58">
        <v>0</v>
      </c>
      <c r="L40" s="59">
        <v>0</v>
      </c>
      <c r="M40" s="23"/>
    </row>
    <row r="41" spans="1:13" ht="14.25" customHeight="1">
      <c r="A41" s="23"/>
      <c r="B41" s="254" t="s">
        <v>44</v>
      </c>
      <c r="C41" s="53">
        <v>69</v>
      </c>
      <c r="D41" s="54">
        <v>2.3925104022191401E-2</v>
      </c>
      <c r="E41" s="55">
        <v>1</v>
      </c>
      <c r="F41" s="56">
        <v>0</v>
      </c>
      <c r="G41" s="57">
        <v>0</v>
      </c>
      <c r="H41" s="55">
        <v>0.2608695652173913</v>
      </c>
      <c r="I41" s="58">
        <v>0.59420289855072461</v>
      </c>
      <c r="J41" s="58">
        <v>0.36231884057971014</v>
      </c>
      <c r="K41" s="58">
        <v>1.4492753623188406E-2</v>
      </c>
      <c r="L41" s="59">
        <v>1.4492753623188406E-2</v>
      </c>
      <c r="M41" s="23"/>
    </row>
    <row r="42" spans="1:13" ht="14.25" customHeight="1">
      <c r="A42" s="23"/>
      <c r="B42" s="254" t="s">
        <v>45</v>
      </c>
      <c r="C42" s="53">
        <v>12</v>
      </c>
      <c r="D42" s="54">
        <v>4.160887656033287E-3</v>
      </c>
      <c r="E42" s="55">
        <v>0.83333333333333337</v>
      </c>
      <c r="F42" s="56">
        <v>0.16666666666666666</v>
      </c>
      <c r="G42" s="57">
        <v>0</v>
      </c>
      <c r="H42" s="55">
        <v>0.58333333333333337</v>
      </c>
      <c r="I42" s="58">
        <v>0.83333333333333337</v>
      </c>
      <c r="J42" s="58">
        <v>8.3333333333333329E-2</v>
      </c>
      <c r="K42" s="58">
        <v>0</v>
      </c>
      <c r="L42" s="59">
        <v>8.3333333333333329E-2</v>
      </c>
      <c r="M42" s="23"/>
    </row>
    <row r="43" spans="1:13" ht="14.25" customHeight="1">
      <c r="A43" s="23"/>
      <c r="B43" s="254" t="s">
        <v>108</v>
      </c>
      <c r="C43" s="53">
        <v>38</v>
      </c>
      <c r="D43" s="54">
        <v>1.3176144244105409E-2</v>
      </c>
      <c r="E43" s="55">
        <v>0.81578947368421051</v>
      </c>
      <c r="F43" s="56">
        <v>0.15789473684210525</v>
      </c>
      <c r="G43" s="57">
        <v>2.6315789473684209E-2</v>
      </c>
      <c r="H43" s="55">
        <v>0.57894736842105265</v>
      </c>
      <c r="I43" s="58">
        <v>0.86842105263157898</v>
      </c>
      <c r="J43" s="58">
        <v>0.10526315789473684</v>
      </c>
      <c r="K43" s="58">
        <v>2.6315789473684209E-2</v>
      </c>
      <c r="L43" s="59">
        <v>0</v>
      </c>
      <c r="M43" s="23"/>
    </row>
    <row r="44" spans="1:13" ht="14.25" customHeight="1">
      <c r="A44" s="23"/>
      <c r="B44" s="255" t="s">
        <v>47</v>
      </c>
      <c r="C44" s="60">
        <v>49</v>
      </c>
      <c r="D44" s="61">
        <v>1.6990291262135922E-2</v>
      </c>
      <c r="E44" s="62">
        <v>0.5714285714285714</v>
      </c>
      <c r="F44" s="63">
        <v>0.40816326530612246</v>
      </c>
      <c r="G44" s="64">
        <v>2.0408163265306121E-2</v>
      </c>
      <c r="H44" s="62">
        <v>0.36734693877551022</v>
      </c>
      <c r="I44" s="65">
        <v>0.63265306122448972</v>
      </c>
      <c r="J44" s="65">
        <v>0.22448979591836735</v>
      </c>
      <c r="K44" s="65">
        <v>0.10204081632653061</v>
      </c>
      <c r="L44" s="66">
        <v>2.0408163265306121E-2</v>
      </c>
      <c r="M44" s="23"/>
    </row>
    <row r="45" spans="1:13" ht="14.25" customHeight="1">
      <c r="A45" s="23"/>
      <c r="B45" s="44" t="s">
        <v>48</v>
      </c>
      <c r="C45" s="45">
        <v>633</v>
      </c>
      <c r="D45" s="46">
        <v>0.21948682385575591</v>
      </c>
      <c r="E45" s="50">
        <v>0.29541864139020535</v>
      </c>
      <c r="F45" s="67">
        <v>0.70300157977883093</v>
      </c>
      <c r="G45" s="49">
        <v>1.5797788309636651E-3</v>
      </c>
      <c r="H45" s="50">
        <v>0.25434439178515006</v>
      </c>
      <c r="I45" s="51">
        <v>0.5434439178515007</v>
      </c>
      <c r="J45" s="51">
        <v>6.9510268562401265E-2</v>
      </c>
      <c r="K45" s="51">
        <v>5.3712480252764615E-2</v>
      </c>
      <c r="L45" s="52">
        <v>0.28751974723538704</v>
      </c>
      <c r="M45" s="23"/>
    </row>
    <row r="46" spans="1:13" ht="14.25" customHeight="1">
      <c r="A46" s="23"/>
      <c r="B46" s="254" t="s">
        <v>109</v>
      </c>
      <c r="C46" s="53">
        <v>74</v>
      </c>
      <c r="D46" s="54">
        <v>2.5658807212205269E-2</v>
      </c>
      <c r="E46" s="55">
        <v>0.20270270270270271</v>
      </c>
      <c r="F46" s="56">
        <v>0.79729729729729726</v>
      </c>
      <c r="G46" s="57">
        <v>0</v>
      </c>
      <c r="H46" s="55">
        <v>0.16216216216216217</v>
      </c>
      <c r="I46" s="58">
        <v>0.43243243243243246</v>
      </c>
      <c r="J46" s="58">
        <v>8.1081081081081086E-2</v>
      </c>
      <c r="K46" s="58">
        <v>0.12162162162162163</v>
      </c>
      <c r="L46" s="59">
        <v>0.33783783783783783</v>
      </c>
      <c r="M46" s="23"/>
    </row>
    <row r="47" spans="1:13" ht="14.25" customHeight="1">
      <c r="A47" s="23"/>
      <c r="B47" s="254" t="s">
        <v>110</v>
      </c>
      <c r="C47" s="53">
        <v>1</v>
      </c>
      <c r="D47" s="54">
        <v>3.4674063800277393E-4</v>
      </c>
      <c r="E47" s="55">
        <v>0</v>
      </c>
      <c r="F47" s="56">
        <v>1</v>
      </c>
      <c r="G47" s="57">
        <v>0</v>
      </c>
      <c r="H47" s="55">
        <v>1</v>
      </c>
      <c r="I47" s="58">
        <v>1</v>
      </c>
      <c r="J47" s="58">
        <v>0</v>
      </c>
      <c r="K47" s="58">
        <v>0</v>
      </c>
      <c r="L47" s="59">
        <v>0</v>
      </c>
      <c r="M47" s="23"/>
    </row>
    <row r="48" spans="1:13" ht="14.25" customHeight="1">
      <c r="A48" s="23"/>
      <c r="B48" s="254" t="s">
        <v>50</v>
      </c>
      <c r="C48" s="53">
        <v>47</v>
      </c>
      <c r="D48" s="54">
        <v>1.6296809986130374E-2</v>
      </c>
      <c r="E48" s="55">
        <v>0.53191489361702127</v>
      </c>
      <c r="F48" s="56">
        <v>0.46808510638297873</v>
      </c>
      <c r="G48" s="57">
        <v>0</v>
      </c>
      <c r="H48" s="55">
        <v>0.23404255319148937</v>
      </c>
      <c r="I48" s="58">
        <v>0.7021276595744681</v>
      </c>
      <c r="J48" s="58">
        <v>0.14893617021276595</v>
      </c>
      <c r="K48" s="58">
        <v>4.2553191489361701E-2</v>
      </c>
      <c r="L48" s="59">
        <v>2.1276595744680851E-2</v>
      </c>
      <c r="M48" s="23"/>
    </row>
    <row r="49" spans="1:13" ht="14.25" customHeight="1">
      <c r="A49" s="23"/>
      <c r="B49" s="254" t="s">
        <v>111</v>
      </c>
      <c r="C49" s="53">
        <v>62</v>
      </c>
      <c r="D49" s="54">
        <v>2.1497919556171984E-2</v>
      </c>
      <c r="E49" s="55">
        <v>0.37096774193548387</v>
      </c>
      <c r="F49" s="56">
        <v>0.62903225806451613</v>
      </c>
      <c r="G49" s="57">
        <v>0</v>
      </c>
      <c r="H49" s="55">
        <v>0.40322580645161288</v>
      </c>
      <c r="I49" s="58">
        <v>0.79032258064516125</v>
      </c>
      <c r="J49" s="58">
        <v>8.0645161290322578E-2</v>
      </c>
      <c r="K49" s="58">
        <v>1.6129032258064516E-2</v>
      </c>
      <c r="L49" s="59">
        <v>9.6774193548387094E-2</v>
      </c>
      <c r="M49" s="23"/>
    </row>
    <row r="50" spans="1:13" ht="14.25" customHeight="1">
      <c r="A50" s="23"/>
      <c r="B50" s="254" t="s">
        <v>112</v>
      </c>
      <c r="C50" s="53">
        <v>2</v>
      </c>
      <c r="D50" s="54">
        <v>6.9348127600554787E-4</v>
      </c>
      <c r="E50" s="55">
        <v>0.5</v>
      </c>
      <c r="F50" s="56">
        <v>0.5</v>
      </c>
      <c r="G50" s="57">
        <v>0</v>
      </c>
      <c r="H50" s="55">
        <v>0.5</v>
      </c>
      <c r="I50" s="58">
        <v>1</v>
      </c>
      <c r="J50" s="58">
        <v>0</v>
      </c>
      <c r="K50" s="58">
        <v>0</v>
      </c>
      <c r="L50" s="59">
        <v>0</v>
      </c>
      <c r="M50" s="23"/>
    </row>
    <row r="51" spans="1:13" ht="14.25" customHeight="1">
      <c r="A51" s="23"/>
      <c r="B51" s="254" t="s">
        <v>113</v>
      </c>
      <c r="C51" s="53">
        <v>28</v>
      </c>
      <c r="D51" s="54">
        <v>9.7087378640776691E-3</v>
      </c>
      <c r="E51" s="55">
        <v>0.35714285714285715</v>
      </c>
      <c r="F51" s="56">
        <v>0.6071428571428571</v>
      </c>
      <c r="G51" s="57">
        <v>3.5714285714285712E-2</v>
      </c>
      <c r="H51" s="55">
        <v>0.25</v>
      </c>
      <c r="I51" s="58">
        <v>0.5357142857142857</v>
      </c>
      <c r="J51" s="58">
        <v>0.21428571428571427</v>
      </c>
      <c r="K51" s="58">
        <v>0.14285714285714285</v>
      </c>
      <c r="L51" s="59">
        <v>3.5714285714285712E-2</v>
      </c>
      <c r="M51" s="23"/>
    </row>
    <row r="52" spans="1:13" ht="14.25" customHeight="1">
      <c r="A52" s="23"/>
      <c r="B52" s="254" t="s">
        <v>114</v>
      </c>
      <c r="C52" s="53">
        <v>8</v>
      </c>
      <c r="D52" s="54">
        <v>2.7739251040221915E-3</v>
      </c>
      <c r="E52" s="55">
        <v>0.5</v>
      </c>
      <c r="F52" s="56">
        <v>0.5</v>
      </c>
      <c r="G52" s="57">
        <v>0</v>
      </c>
      <c r="H52" s="55">
        <v>0.375</v>
      </c>
      <c r="I52" s="58">
        <v>0.75</v>
      </c>
      <c r="J52" s="58">
        <v>0.25</v>
      </c>
      <c r="K52" s="58">
        <v>0</v>
      </c>
      <c r="L52" s="59">
        <v>0</v>
      </c>
      <c r="M52" s="23"/>
    </row>
    <row r="53" spans="1:13" ht="14.25" customHeight="1">
      <c r="A53" s="23"/>
      <c r="B53" s="254" t="s">
        <v>115</v>
      </c>
      <c r="C53" s="53">
        <v>31</v>
      </c>
      <c r="D53" s="54">
        <v>1.0748959778085992E-2</v>
      </c>
      <c r="E53" s="55">
        <v>0.45161290322580644</v>
      </c>
      <c r="F53" s="56">
        <v>0.54838709677419351</v>
      </c>
      <c r="G53" s="57">
        <v>0</v>
      </c>
      <c r="H53" s="55">
        <v>9.6774193548387094E-2</v>
      </c>
      <c r="I53" s="58">
        <v>0.25806451612903225</v>
      </c>
      <c r="J53" s="58">
        <v>9.6774193548387094E-2</v>
      </c>
      <c r="K53" s="58">
        <v>0</v>
      </c>
      <c r="L53" s="59">
        <v>0.61290322580645162</v>
      </c>
      <c r="M53" s="23"/>
    </row>
    <row r="54" spans="1:13" ht="14.25" customHeight="1">
      <c r="A54" s="23"/>
      <c r="B54" s="254" t="s">
        <v>116</v>
      </c>
      <c r="C54" s="53">
        <v>71</v>
      </c>
      <c r="D54" s="54">
        <v>2.4618585298196948E-2</v>
      </c>
      <c r="E54" s="55">
        <v>0.25352112676056338</v>
      </c>
      <c r="F54" s="56">
        <v>0.74647887323943662</v>
      </c>
      <c r="G54" s="57">
        <v>0</v>
      </c>
      <c r="H54" s="55">
        <v>0.26760563380281688</v>
      </c>
      <c r="I54" s="58">
        <v>0.50704225352112675</v>
      </c>
      <c r="J54" s="58">
        <v>4.2253521126760563E-2</v>
      </c>
      <c r="K54" s="58">
        <v>5.6338028169014086E-2</v>
      </c>
      <c r="L54" s="59">
        <v>0.3380281690140845</v>
      </c>
      <c r="M54" s="23"/>
    </row>
    <row r="55" spans="1:13" ht="14.25" customHeight="1">
      <c r="A55" s="23"/>
      <c r="B55" s="254" t="s">
        <v>117</v>
      </c>
      <c r="C55" s="53">
        <v>12</v>
      </c>
      <c r="D55" s="54">
        <v>4.160887656033287E-3</v>
      </c>
      <c r="E55" s="55">
        <v>0.25</v>
      </c>
      <c r="F55" s="56">
        <v>0.75</v>
      </c>
      <c r="G55" s="57">
        <v>0</v>
      </c>
      <c r="H55" s="55">
        <v>0.16666666666666666</v>
      </c>
      <c r="I55" s="58">
        <v>0.74999999999999989</v>
      </c>
      <c r="J55" s="58">
        <v>0.16666666666666666</v>
      </c>
      <c r="K55" s="58">
        <v>0</v>
      </c>
      <c r="L55" s="59">
        <v>0</v>
      </c>
      <c r="M55" s="23"/>
    </row>
    <row r="56" spans="1:13" ht="14.25" customHeight="1">
      <c r="A56" s="23"/>
      <c r="B56" s="254" t="s">
        <v>118</v>
      </c>
      <c r="C56" s="53">
        <v>58</v>
      </c>
      <c r="D56" s="54">
        <v>2.0110957004160889E-2</v>
      </c>
      <c r="E56" s="55">
        <v>0.25862068965517243</v>
      </c>
      <c r="F56" s="56">
        <v>0.74137931034482762</v>
      </c>
      <c r="G56" s="57">
        <v>0</v>
      </c>
      <c r="H56" s="55">
        <v>0.15517241379310345</v>
      </c>
      <c r="I56" s="58">
        <v>0.39655172413793105</v>
      </c>
      <c r="J56" s="58">
        <v>1.7241379310344827E-2</v>
      </c>
      <c r="K56" s="58">
        <v>6.8965517241379309E-2</v>
      </c>
      <c r="L56" s="59">
        <v>0.44827586206896552</v>
      </c>
      <c r="M56" s="23"/>
    </row>
    <row r="57" spans="1:13" ht="14.25" customHeight="1">
      <c r="A57" s="23"/>
      <c r="B57" s="254" t="s">
        <v>119</v>
      </c>
      <c r="C57" s="53">
        <v>2</v>
      </c>
      <c r="D57" s="54">
        <v>6.9348127600554787E-4</v>
      </c>
      <c r="E57" s="55">
        <v>0</v>
      </c>
      <c r="F57" s="56">
        <v>1</v>
      </c>
      <c r="G57" s="57">
        <v>0</v>
      </c>
      <c r="H57" s="55">
        <v>0</v>
      </c>
      <c r="I57" s="58">
        <v>1</v>
      </c>
      <c r="J57" s="58">
        <v>0</v>
      </c>
      <c r="K57" s="58">
        <v>0</v>
      </c>
      <c r="L57" s="59">
        <v>0</v>
      </c>
      <c r="M57" s="23"/>
    </row>
    <row r="58" spans="1:13" ht="14.25" customHeight="1">
      <c r="A58" s="23"/>
      <c r="B58" s="254" t="s">
        <v>120</v>
      </c>
      <c r="C58" s="53">
        <v>68</v>
      </c>
      <c r="D58" s="54">
        <v>2.3578363384188627E-2</v>
      </c>
      <c r="E58" s="55">
        <v>0.27941176470588236</v>
      </c>
      <c r="F58" s="56">
        <v>0.72058823529411764</v>
      </c>
      <c r="G58" s="57">
        <v>0</v>
      </c>
      <c r="H58" s="55">
        <v>0.3235294117647059</v>
      </c>
      <c r="I58" s="58">
        <v>0.58823529411764708</v>
      </c>
      <c r="J58" s="58">
        <v>7.3529411764705885E-2</v>
      </c>
      <c r="K58" s="58">
        <v>5.8823529411764705E-2</v>
      </c>
      <c r="L58" s="59">
        <v>0.22058823529411764</v>
      </c>
      <c r="M58" s="23"/>
    </row>
    <row r="59" spans="1:13" ht="14.25" customHeight="1">
      <c r="A59" s="23"/>
      <c r="B59" s="254" t="s">
        <v>121</v>
      </c>
      <c r="C59" s="53">
        <v>44</v>
      </c>
      <c r="D59" s="54">
        <v>1.5256588072122053E-2</v>
      </c>
      <c r="E59" s="55">
        <v>0.11363636363636363</v>
      </c>
      <c r="F59" s="56">
        <v>0.88636363636363635</v>
      </c>
      <c r="G59" s="57">
        <v>0</v>
      </c>
      <c r="H59" s="55">
        <v>0.56818181818181823</v>
      </c>
      <c r="I59" s="58">
        <v>0.90909090909090906</v>
      </c>
      <c r="J59" s="58">
        <v>2.2727272727272728E-2</v>
      </c>
      <c r="K59" s="58">
        <v>4.5454545454545456E-2</v>
      </c>
      <c r="L59" s="59">
        <v>0</v>
      </c>
      <c r="M59" s="23"/>
    </row>
    <row r="60" spans="1:13" ht="14.25" customHeight="1">
      <c r="A60" s="23"/>
      <c r="B60" s="254" t="s">
        <v>122</v>
      </c>
      <c r="C60" s="53">
        <v>69</v>
      </c>
      <c r="D60" s="54">
        <v>2.3925104022191401E-2</v>
      </c>
      <c r="E60" s="55">
        <v>0.40579710144927539</v>
      </c>
      <c r="F60" s="56">
        <v>0.59420289855072461</v>
      </c>
      <c r="G60" s="57">
        <v>0</v>
      </c>
      <c r="H60" s="55">
        <v>2.8985507246376812E-2</v>
      </c>
      <c r="I60" s="58">
        <v>8.6956521739130432E-2</v>
      </c>
      <c r="J60" s="58">
        <v>2.8985507246376812E-2</v>
      </c>
      <c r="K60" s="58">
        <v>1.4492753623188406E-2</v>
      </c>
      <c r="L60" s="59">
        <v>0.86956521739130432</v>
      </c>
      <c r="M60" s="23"/>
    </row>
    <row r="61" spans="1:13" ht="14.25" customHeight="1">
      <c r="A61" s="23"/>
      <c r="B61" s="254" t="s">
        <v>126</v>
      </c>
      <c r="C61" s="53">
        <v>42</v>
      </c>
      <c r="D61" s="54">
        <v>1.4563106796116505E-2</v>
      </c>
      <c r="E61" s="55">
        <v>0.11904761904761904</v>
      </c>
      <c r="F61" s="56">
        <v>0.88095238095238093</v>
      </c>
      <c r="G61" s="57">
        <v>0</v>
      </c>
      <c r="H61" s="55">
        <v>0.35714285714285715</v>
      </c>
      <c r="I61" s="58">
        <v>0.80952380952380953</v>
      </c>
      <c r="J61" s="58">
        <v>0</v>
      </c>
      <c r="K61" s="58">
        <v>4.7619047619047616E-2</v>
      </c>
      <c r="L61" s="59">
        <v>9.5238095238095233E-2</v>
      </c>
      <c r="M61" s="23"/>
    </row>
    <row r="62" spans="1:13" ht="14.25" customHeight="1">
      <c r="A62" s="23"/>
      <c r="B62" s="254" t="s">
        <v>127</v>
      </c>
      <c r="C62" s="53">
        <v>7</v>
      </c>
      <c r="D62" s="54">
        <v>2.4271844660194173E-3</v>
      </c>
      <c r="E62" s="55">
        <v>0.14285714285714285</v>
      </c>
      <c r="F62" s="56">
        <v>0.8571428571428571</v>
      </c>
      <c r="G62" s="57">
        <v>0</v>
      </c>
      <c r="H62" s="55">
        <v>0.14285714285714285</v>
      </c>
      <c r="I62" s="58">
        <v>0.5714285714285714</v>
      </c>
      <c r="J62" s="58">
        <v>0.14285714285714285</v>
      </c>
      <c r="K62" s="58">
        <v>0</v>
      </c>
      <c r="L62" s="59">
        <v>0</v>
      </c>
      <c r="M62" s="23"/>
    </row>
    <row r="63" spans="1:13" ht="14.25" customHeight="1">
      <c r="A63" s="23"/>
      <c r="B63" s="254" t="s">
        <v>124</v>
      </c>
      <c r="C63" s="53">
        <v>4</v>
      </c>
      <c r="D63" s="54">
        <v>1.3869625520110957E-3</v>
      </c>
      <c r="E63" s="55">
        <v>0.25</v>
      </c>
      <c r="F63" s="56">
        <v>0.75</v>
      </c>
      <c r="G63" s="57">
        <v>0</v>
      </c>
      <c r="H63" s="55">
        <v>0.25</v>
      </c>
      <c r="I63" s="58">
        <v>0.25</v>
      </c>
      <c r="J63" s="58">
        <v>0</v>
      </c>
      <c r="K63" s="58">
        <v>0.25</v>
      </c>
      <c r="L63" s="59">
        <v>0.25</v>
      </c>
      <c r="M63" s="23"/>
    </row>
    <row r="64" spans="1:13" ht="14.25" customHeight="1">
      <c r="A64" s="23"/>
      <c r="B64" s="254" t="s">
        <v>125</v>
      </c>
      <c r="C64" s="53">
        <v>3</v>
      </c>
      <c r="D64" s="54">
        <v>1.0402219140083217E-3</v>
      </c>
      <c r="E64" s="55">
        <v>0</v>
      </c>
      <c r="F64" s="56">
        <v>1</v>
      </c>
      <c r="G64" s="57">
        <v>0</v>
      </c>
      <c r="H64" s="55">
        <v>0.66666666666666663</v>
      </c>
      <c r="I64" s="58">
        <v>1</v>
      </c>
      <c r="J64" s="58">
        <v>0</v>
      </c>
      <c r="K64" s="58">
        <v>0</v>
      </c>
      <c r="L64" s="59">
        <v>0</v>
      </c>
      <c r="M64" s="23"/>
    </row>
    <row r="65" spans="1:13" ht="14.25" customHeight="1">
      <c r="A65" s="23"/>
      <c r="B65" s="44" t="s">
        <v>60</v>
      </c>
      <c r="C65" s="45">
        <v>156</v>
      </c>
      <c r="D65" s="46">
        <v>5.4091539528432729E-2</v>
      </c>
      <c r="E65" s="50">
        <v>0.40384615384615385</v>
      </c>
      <c r="F65" s="67">
        <v>0.59615384615384615</v>
      </c>
      <c r="G65" s="49">
        <v>0</v>
      </c>
      <c r="H65" s="50">
        <v>0.41666666666666669</v>
      </c>
      <c r="I65" s="51">
        <v>0.78205128205128205</v>
      </c>
      <c r="J65" s="51">
        <v>8.9743589743589744E-2</v>
      </c>
      <c r="K65" s="51">
        <v>7.0512820512820512E-2</v>
      </c>
      <c r="L65" s="52">
        <v>2.564102564102564E-2</v>
      </c>
      <c r="M65" s="23"/>
    </row>
    <row r="66" spans="1:13" ht="14.25" customHeight="1">
      <c r="A66" s="23"/>
      <c r="B66" s="254" t="s">
        <v>61</v>
      </c>
      <c r="C66" s="53">
        <v>22</v>
      </c>
      <c r="D66" s="54">
        <v>7.6282940360610264E-3</v>
      </c>
      <c r="E66" s="55">
        <v>0.22727272727272727</v>
      </c>
      <c r="F66" s="56">
        <v>0.77272727272727271</v>
      </c>
      <c r="G66" s="57">
        <v>0</v>
      </c>
      <c r="H66" s="55">
        <v>0.36363636363636365</v>
      </c>
      <c r="I66" s="58">
        <v>0.81818181818181823</v>
      </c>
      <c r="J66" s="58">
        <v>4.5454545454545456E-2</v>
      </c>
      <c r="K66" s="58">
        <v>4.5454545454545456E-2</v>
      </c>
      <c r="L66" s="59">
        <v>4.5454545454545456E-2</v>
      </c>
      <c r="M66" s="23"/>
    </row>
    <row r="67" spans="1:13" ht="14.25" customHeight="1">
      <c r="A67" s="23"/>
      <c r="B67" s="254" t="s">
        <v>128</v>
      </c>
      <c r="C67" s="53">
        <v>37</v>
      </c>
      <c r="D67" s="54">
        <v>1.2829403606102635E-2</v>
      </c>
      <c r="E67" s="55">
        <v>0.51351351351351349</v>
      </c>
      <c r="F67" s="56">
        <v>0.48648648648648651</v>
      </c>
      <c r="G67" s="57">
        <v>0</v>
      </c>
      <c r="H67" s="55">
        <v>0.3783783783783784</v>
      </c>
      <c r="I67" s="58">
        <v>0.70270270270270285</v>
      </c>
      <c r="J67" s="58">
        <v>0.13513513513513514</v>
      </c>
      <c r="K67" s="58">
        <v>0.10810810810810811</v>
      </c>
      <c r="L67" s="59">
        <v>2.7027027027027029E-2</v>
      </c>
      <c r="M67" s="23"/>
    </row>
    <row r="68" spans="1:13" ht="14.25" customHeight="1">
      <c r="A68" s="23"/>
      <c r="B68" s="254" t="s">
        <v>63</v>
      </c>
      <c r="C68" s="53">
        <v>43</v>
      </c>
      <c r="D68" s="54">
        <v>1.4909847434119279E-2</v>
      </c>
      <c r="E68" s="55">
        <v>0.2558139534883721</v>
      </c>
      <c r="F68" s="56">
        <v>0.7441860465116279</v>
      </c>
      <c r="G68" s="57">
        <v>0</v>
      </c>
      <c r="H68" s="55">
        <v>0.39534883720930231</v>
      </c>
      <c r="I68" s="58">
        <v>0.79069767441860461</v>
      </c>
      <c r="J68" s="58">
        <v>0.13953488372093023</v>
      </c>
      <c r="K68" s="58">
        <v>4.6511627906976744E-2</v>
      </c>
      <c r="L68" s="59">
        <v>2.3255813953488372E-2</v>
      </c>
      <c r="M68" s="23"/>
    </row>
    <row r="69" spans="1:13" ht="14.25" customHeight="1">
      <c r="A69" s="23"/>
      <c r="B69" s="255" t="s">
        <v>64</v>
      </c>
      <c r="C69" s="60">
        <v>54</v>
      </c>
      <c r="D69" s="61">
        <v>1.8723994452149791E-2</v>
      </c>
      <c r="E69" s="62">
        <v>0.51851851851851849</v>
      </c>
      <c r="F69" s="63">
        <v>0.48148148148148145</v>
      </c>
      <c r="G69" s="64">
        <v>0</v>
      </c>
      <c r="H69" s="62">
        <v>0.48148148148148145</v>
      </c>
      <c r="I69" s="65">
        <v>0.81481481481481488</v>
      </c>
      <c r="J69" s="65">
        <v>3.7037037037037035E-2</v>
      </c>
      <c r="K69" s="65">
        <v>7.407407407407407E-2</v>
      </c>
      <c r="L69" s="66">
        <v>1.8518518518518517E-2</v>
      </c>
      <c r="M69" s="23"/>
    </row>
    <row r="70" spans="1:13" ht="14.25" customHeight="1">
      <c r="A70" s="23"/>
      <c r="B70" s="44" t="s">
        <v>65</v>
      </c>
      <c r="C70" s="45">
        <v>191</v>
      </c>
      <c r="D70" s="46">
        <v>6.6227461858529818E-2</v>
      </c>
      <c r="E70" s="50">
        <v>0.62303664921465973</v>
      </c>
      <c r="F70" s="67">
        <v>0.36649214659685864</v>
      </c>
      <c r="G70" s="49">
        <v>1.0471204188481676E-2</v>
      </c>
      <c r="H70" s="50">
        <v>0.35078534031413611</v>
      </c>
      <c r="I70" s="51">
        <v>0.69109947643979064</v>
      </c>
      <c r="J70" s="51">
        <v>0.16230366492146597</v>
      </c>
      <c r="K70" s="51">
        <v>6.2827225130890049E-2</v>
      </c>
      <c r="L70" s="52">
        <v>3.6649214659685861E-2</v>
      </c>
      <c r="M70" s="23"/>
    </row>
    <row r="71" spans="1:13" ht="14.25" customHeight="1">
      <c r="A71" s="23"/>
      <c r="B71" s="254" t="s">
        <v>129</v>
      </c>
      <c r="C71" s="53">
        <v>27</v>
      </c>
      <c r="D71" s="54">
        <v>9.3619972260748953E-3</v>
      </c>
      <c r="E71" s="55">
        <v>0.62962962962962965</v>
      </c>
      <c r="F71" s="56">
        <v>0.33333333333333331</v>
      </c>
      <c r="G71" s="57">
        <v>3.7037037037037035E-2</v>
      </c>
      <c r="H71" s="55">
        <v>0.22222222222222221</v>
      </c>
      <c r="I71" s="58">
        <v>0.55555555555555558</v>
      </c>
      <c r="J71" s="58">
        <v>0.29629629629629628</v>
      </c>
      <c r="K71" s="58">
        <v>0.14814814814814814</v>
      </c>
      <c r="L71" s="59">
        <v>0</v>
      </c>
      <c r="M71" s="23"/>
    </row>
    <row r="72" spans="1:13" ht="14.25" customHeight="1">
      <c r="A72" s="23"/>
      <c r="B72" s="254" t="s">
        <v>130</v>
      </c>
      <c r="C72" s="53">
        <v>5</v>
      </c>
      <c r="D72" s="54">
        <v>1.7337031900138697E-3</v>
      </c>
      <c r="E72" s="55">
        <v>1</v>
      </c>
      <c r="F72" s="56">
        <v>0</v>
      </c>
      <c r="G72" s="57">
        <v>0</v>
      </c>
      <c r="H72" s="55">
        <v>0.4</v>
      </c>
      <c r="I72" s="58">
        <v>0.60000000000000009</v>
      </c>
      <c r="J72" s="58">
        <v>0</v>
      </c>
      <c r="K72" s="58">
        <v>0.4</v>
      </c>
      <c r="L72" s="59">
        <v>0</v>
      </c>
      <c r="M72" s="23"/>
    </row>
    <row r="73" spans="1:13" ht="14.25" customHeight="1">
      <c r="A73" s="23"/>
      <c r="B73" s="254" t="s">
        <v>131</v>
      </c>
      <c r="C73" s="53">
        <v>37</v>
      </c>
      <c r="D73" s="54">
        <v>1.2829403606102635E-2</v>
      </c>
      <c r="E73" s="55">
        <v>0.6216216216216216</v>
      </c>
      <c r="F73" s="56">
        <v>0.3783783783783784</v>
      </c>
      <c r="G73" s="57">
        <v>0</v>
      </c>
      <c r="H73" s="55">
        <v>0.32432432432432434</v>
      </c>
      <c r="I73" s="58">
        <v>0.62162162162162171</v>
      </c>
      <c r="J73" s="58">
        <v>0.16216216216216217</v>
      </c>
      <c r="K73" s="58">
        <v>2.7027027027027029E-2</v>
      </c>
      <c r="L73" s="59">
        <v>8.1081081081081086E-2</v>
      </c>
      <c r="M73" s="23"/>
    </row>
    <row r="74" spans="1:13" ht="14.25" customHeight="1">
      <c r="A74" s="23"/>
      <c r="B74" s="254" t="s">
        <v>132</v>
      </c>
      <c r="C74" s="53">
        <v>15</v>
      </c>
      <c r="D74" s="54">
        <v>5.2011095700416092E-3</v>
      </c>
      <c r="E74" s="55">
        <v>0.26666666666666666</v>
      </c>
      <c r="F74" s="56">
        <v>0.73333333333333328</v>
      </c>
      <c r="G74" s="57">
        <v>0</v>
      </c>
      <c r="H74" s="55">
        <v>0.33333333333333331</v>
      </c>
      <c r="I74" s="58">
        <v>0.8</v>
      </c>
      <c r="J74" s="58">
        <v>0.13333333333333333</v>
      </c>
      <c r="K74" s="58">
        <v>0</v>
      </c>
      <c r="L74" s="59">
        <v>0</v>
      </c>
      <c r="M74" s="23"/>
    </row>
    <row r="75" spans="1:13" ht="14.25" customHeight="1">
      <c r="A75" s="23"/>
      <c r="B75" s="254" t="s">
        <v>133</v>
      </c>
      <c r="C75" s="53">
        <v>55</v>
      </c>
      <c r="D75" s="54">
        <v>1.9070735090152564E-2</v>
      </c>
      <c r="E75" s="55">
        <v>0.61818181818181817</v>
      </c>
      <c r="F75" s="56">
        <v>0.38181818181818183</v>
      </c>
      <c r="G75" s="57">
        <v>0</v>
      </c>
      <c r="H75" s="55">
        <v>0.34545454545454546</v>
      </c>
      <c r="I75" s="58">
        <v>0.72727272727272729</v>
      </c>
      <c r="J75" s="58">
        <v>0.12727272727272726</v>
      </c>
      <c r="K75" s="58">
        <v>7.2727272727272724E-2</v>
      </c>
      <c r="L75" s="59">
        <v>1.8181818181818181E-2</v>
      </c>
      <c r="M75" s="23"/>
    </row>
    <row r="76" spans="1:13" ht="14.25" customHeight="1">
      <c r="A76" s="23"/>
      <c r="B76" s="254" t="s">
        <v>134</v>
      </c>
      <c r="C76" s="53">
        <v>5</v>
      </c>
      <c r="D76" s="54">
        <v>1.7337031900138697E-3</v>
      </c>
      <c r="E76" s="55">
        <v>0.4</v>
      </c>
      <c r="F76" s="56">
        <v>0.6</v>
      </c>
      <c r="G76" s="57">
        <v>0</v>
      </c>
      <c r="H76" s="55">
        <v>0</v>
      </c>
      <c r="I76" s="58">
        <v>0.8</v>
      </c>
      <c r="J76" s="58">
        <v>0.2</v>
      </c>
      <c r="K76" s="58">
        <v>0</v>
      </c>
      <c r="L76" s="59">
        <v>0</v>
      </c>
      <c r="M76" s="23"/>
    </row>
    <row r="77" spans="1:13" ht="14.25" customHeight="1">
      <c r="A77" s="23"/>
      <c r="B77" s="254" t="s">
        <v>135</v>
      </c>
      <c r="C77" s="53">
        <v>42</v>
      </c>
      <c r="D77" s="54">
        <v>1.4563106796116505E-2</v>
      </c>
      <c r="E77" s="55">
        <v>0.7142857142857143</v>
      </c>
      <c r="F77" s="56">
        <v>0.26190476190476192</v>
      </c>
      <c r="G77" s="57">
        <v>2.3809523809523808E-2</v>
      </c>
      <c r="H77" s="55">
        <v>0.45238095238095238</v>
      </c>
      <c r="I77" s="58">
        <v>0.7142857142857143</v>
      </c>
      <c r="J77" s="58">
        <v>0.16666666666666666</v>
      </c>
      <c r="K77" s="58">
        <v>2.3809523809523808E-2</v>
      </c>
      <c r="L77" s="59">
        <v>7.1428571428571425E-2</v>
      </c>
      <c r="M77" s="23"/>
    </row>
    <row r="78" spans="1:13" ht="14.25" customHeight="1" thickBot="1">
      <c r="A78" s="23"/>
      <c r="B78" s="265" t="s">
        <v>136</v>
      </c>
      <c r="C78" s="68">
        <v>5</v>
      </c>
      <c r="D78" s="69">
        <v>1.7337031900138697E-3</v>
      </c>
      <c r="E78" s="70">
        <v>0.8</v>
      </c>
      <c r="F78" s="71">
        <v>0.2</v>
      </c>
      <c r="G78" s="72">
        <v>0</v>
      </c>
      <c r="H78" s="70">
        <v>0.8</v>
      </c>
      <c r="I78" s="73">
        <v>1</v>
      </c>
      <c r="J78" s="73">
        <v>0</v>
      </c>
      <c r="K78" s="73">
        <v>0</v>
      </c>
      <c r="L78" s="74">
        <v>0</v>
      </c>
      <c r="M78" s="23"/>
    </row>
    <row r="79" spans="1:13" ht="14.25" customHeight="1" thickTop="1">
      <c r="A79" s="23"/>
      <c r="B79" s="35" t="s">
        <v>137</v>
      </c>
      <c r="C79" s="75">
        <v>665</v>
      </c>
      <c r="D79" s="37">
        <v>0.23058252427184467</v>
      </c>
      <c r="E79" s="41">
        <v>0.47819548872180451</v>
      </c>
      <c r="F79" s="76">
        <v>0.51879699248120303</v>
      </c>
      <c r="G79" s="77">
        <v>3.0075187969924814E-3</v>
      </c>
      <c r="H79" s="41">
        <v>0.35187969924812029</v>
      </c>
      <c r="I79" s="42">
        <v>0.52781954887218041</v>
      </c>
      <c r="J79" s="42">
        <v>0.11428571428571428</v>
      </c>
      <c r="K79" s="42">
        <v>6.4661654135338351E-2</v>
      </c>
      <c r="L79" s="43">
        <v>0.19097744360902255</v>
      </c>
      <c r="M79" s="23"/>
    </row>
    <row r="80" spans="1:13" ht="14.25" customHeight="1">
      <c r="A80" s="23"/>
      <c r="B80" s="44" t="s">
        <v>18</v>
      </c>
      <c r="C80" s="78">
        <v>135</v>
      </c>
      <c r="D80" s="79">
        <v>4.680998613037448E-2</v>
      </c>
      <c r="E80" s="50">
        <v>0.6962962962962963</v>
      </c>
      <c r="F80" s="67">
        <v>0.3037037037037037</v>
      </c>
      <c r="G80" s="49">
        <v>0</v>
      </c>
      <c r="H80" s="50">
        <v>0.44444444444444442</v>
      </c>
      <c r="I80" s="51">
        <v>0.64444444444444438</v>
      </c>
      <c r="J80" s="51">
        <v>0.17777777777777778</v>
      </c>
      <c r="K80" s="51">
        <v>0.13333333333333333</v>
      </c>
      <c r="L80" s="52">
        <v>2.2222222222222223E-2</v>
      </c>
      <c r="M80" s="23"/>
    </row>
    <row r="81" spans="1:13" ht="14.25" customHeight="1">
      <c r="A81" s="23"/>
      <c r="B81" s="254" t="s">
        <v>138</v>
      </c>
      <c r="C81" s="53">
        <v>21</v>
      </c>
      <c r="D81" s="54">
        <v>7.2815533980582527E-3</v>
      </c>
      <c r="E81" s="55">
        <v>0.2857142857142857</v>
      </c>
      <c r="F81" s="56">
        <v>0.7142857142857143</v>
      </c>
      <c r="G81" s="57">
        <v>0</v>
      </c>
      <c r="H81" s="55">
        <v>0.52380952380952384</v>
      </c>
      <c r="I81" s="58">
        <v>0.61904761904761907</v>
      </c>
      <c r="J81" s="58">
        <v>9.5238095238095233E-2</v>
      </c>
      <c r="K81" s="58">
        <v>9.5238095238095233E-2</v>
      </c>
      <c r="L81" s="59">
        <v>9.5238095238095233E-2</v>
      </c>
      <c r="M81" s="23"/>
    </row>
    <row r="82" spans="1:13" ht="14.25" customHeight="1">
      <c r="A82" s="23"/>
      <c r="B82" s="254" t="s">
        <v>139</v>
      </c>
      <c r="C82" s="53">
        <v>46</v>
      </c>
      <c r="D82" s="54">
        <v>1.59500693481276E-2</v>
      </c>
      <c r="E82" s="55">
        <v>0.65217391304347827</v>
      </c>
      <c r="F82" s="56">
        <v>0.34782608695652173</v>
      </c>
      <c r="G82" s="57">
        <v>0</v>
      </c>
      <c r="H82" s="55">
        <v>0.54347826086956519</v>
      </c>
      <c r="I82" s="58">
        <v>0.69565217391304346</v>
      </c>
      <c r="J82" s="58">
        <v>8.6956521739130432E-2</v>
      </c>
      <c r="K82" s="58">
        <v>0.17391304347826086</v>
      </c>
      <c r="L82" s="59">
        <v>2.1739130434782608E-2</v>
      </c>
      <c r="M82" s="23"/>
    </row>
    <row r="83" spans="1:13" ht="14.25" customHeight="1">
      <c r="A83" s="23"/>
      <c r="B83" s="255" t="s">
        <v>140</v>
      </c>
      <c r="C83" s="60">
        <v>68</v>
      </c>
      <c r="D83" s="61">
        <v>2.3578363384188627E-2</v>
      </c>
      <c r="E83" s="62">
        <v>0.8529411764705882</v>
      </c>
      <c r="F83" s="63">
        <v>0.14705882352941177</v>
      </c>
      <c r="G83" s="64">
        <v>0</v>
      </c>
      <c r="H83" s="62">
        <v>0.35294117647058826</v>
      </c>
      <c r="I83" s="65">
        <v>0.61764705882352944</v>
      </c>
      <c r="J83" s="65">
        <v>0.26470588235294118</v>
      </c>
      <c r="K83" s="65">
        <v>0.11764705882352941</v>
      </c>
      <c r="L83" s="66">
        <v>0</v>
      </c>
      <c r="M83" s="23"/>
    </row>
    <row r="84" spans="1:13" ht="14.25" customHeight="1">
      <c r="A84" s="23"/>
      <c r="B84" s="80" t="s">
        <v>26</v>
      </c>
      <c r="C84" s="78">
        <v>23</v>
      </c>
      <c r="D84" s="79">
        <v>7.9750346740638002E-3</v>
      </c>
      <c r="E84" s="47">
        <v>0.43478260869565216</v>
      </c>
      <c r="F84" s="48">
        <v>0.56521739130434778</v>
      </c>
      <c r="G84" s="40">
        <v>0</v>
      </c>
      <c r="H84" s="47">
        <v>0.60869565217391308</v>
      </c>
      <c r="I84" s="97">
        <v>0.73913043478260876</v>
      </c>
      <c r="J84" s="97">
        <v>0.13043478260869565</v>
      </c>
      <c r="K84" s="97">
        <v>0</v>
      </c>
      <c r="L84" s="96">
        <v>0</v>
      </c>
      <c r="M84" s="23"/>
    </row>
    <row r="85" spans="1:13" ht="14.25" customHeight="1">
      <c r="A85" s="23"/>
      <c r="B85" s="254" t="s">
        <v>141</v>
      </c>
      <c r="C85" s="53">
        <v>19</v>
      </c>
      <c r="D85" s="54">
        <v>6.5880721220527043E-3</v>
      </c>
      <c r="E85" s="55">
        <v>0.36842105263157893</v>
      </c>
      <c r="F85" s="56">
        <v>0.63157894736842102</v>
      </c>
      <c r="G85" s="57">
        <v>0</v>
      </c>
      <c r="H85" s="55">
        <v>0.52631578947368418</v>
      </c>
      <c r="I85" s="58">
        <v>0.68421052631578938</v>
      </c>
      <c r="J85" s="58">
        <v>0.15789473684210525</v>
      </c>
      <c r="K85" s="58">
        <v>0</v>
      </c>
      <c r="L85" s="59">
        <v>0</v>
      </c>
      <c r="M85" s="23"/>
    </row>
    <row r="86" spans="1:13" ht="14.25" customHeight="1">
      <c r="A86" s="23"/>
      <c r="B86" s="254" t="s">
        <v>142</v>
      </c>
      <c r="C86" s="53">
        <v>4</v>
      </c>
      <c r="D86" s="54">
        <v>1.3869625520110957E-3</v>
      </c>
      <c r="E86" s="55">
        <v>0.75</v>
      </c>
      <c r="F86" s="56">
        <v>0.25</v>
      </c>
      <c r="G86" s="57">
        <v>0</v>
      </c>
      <c r="H86" s="55">
        <v>1</v>
      </c>
      <c r="I86" s="58">
        <v>1</v>
      </c>
      <c r="J86" s="58">
        <v>0</v>
      </c>
      <c r="K86" s="58">
        <v>0</v>
      </c>
      <c r="L86" s="59">
        <v>0</v>
      </c>
      <c r="M86" s="23"/>
    </row>
    <row r="87" spans="1:13" ht="14.25" customHeight="1">
      <c r="A87" s="23"/>
      <c r="B87" s="44" t="s">
        <v>48</v>
      </c>
      <c r="C87" s="45">
        <v>262</v>
      </c>
      <c r="D87" s="46">
        <v>9.084604715672677E-2</v>
      </c>
      <c r="E87" s="50">
        <v>0.37022900763358779</v>
      </c>
      <c r="F87" s="67">
        <v>0.62977099236641221</v>
      </c>
      <c r="G87" s="49">
        <v>0</v>
      </c>
      <c r="H87" s="50">
        <v>0.19847328244274809</v>
      </c>
      <c r="I87" s="51">
        <v>0.35496183206106868</v>
      </c>
      <c r="J87" s="51">
        <v>7.6335877862595422E-2</v>
      </c>
      <c r="K87" s="51">
        <v>1.9083969465648856E-2</v>
      </c>
      <c r="L87" s="52">
        <v>0.41984732824427479</v>
      </c>
      <c r="M87" s="23"/>
    </row>
    <row r="88" spans="1:13" ht="14.25" customHeight="1">
      <c r="A88" s="23"/>
      <c r="B88" s="254" t="s">
        <v>143</v>
      </c>
      <c r="C88" s="53">
        <v>32</v>
      </c>
      <c r="D88" s="54">
        <v>1.1095700416088766E-2</v>
      </c>
      <c r="E88" s="55">
        <v>0.21875</v>
      </c>
      <c r="F88" s="56">
        <v>0.78125</v>
      </c>
      <c r="G88" s="57">
        <v>0</v>
      </c>
      <c r="H88" s="55">
        <v>0.25</v>
      </c>
      <c r="I88" s="58">
        <v>0.53125</v>
      </c>
      <c r="J88" s="58">
        <v>0.15625</v>
      </c>
      <c r="K88" s="58">
        <v>0</v>
      </c>
      <c r="L88" s="59">
        <v>0.125</v>
      </c>
      <c r="M88" s="23"/>
    </row>
    <row r="89" spans="1:13" ht="14.25" customHeight="1">
      <c r="A89" s="23"/>
      <c r="B89" s="254" t="s">
        <v>144</v>
      </c>
      <c r="C89" s="53">
        <v>19</v>
      </c>
      <c r="D89" s="54">
        <v>6.5880721220527043E-3</v>
      </c>
      <c r="E89" s="55">
        <v>0.31578947368421051</v>
      </c>
      <c r="F89" s="56">
        <v>0.68421052631578949</v>
      </c>
      <c r="G89" s="57">
        <v>0</v>
      </c>
      <c r="H89" s="55">
        <v>0.21052631578947367</v>
      </c>
      <c r="I89" s="58">
        <v>0.52631578947368418</v>
      </c>
      <c r="J89" s="58">
        <v>5.2631578947368418E-2</v>
      </c>
      <c r="K89" s="58">
        <v>5.2631578947368418E-2</v>
      </c>
      <c r="L89" s="59">
        <v>0.26315789473684209</v>
      </c>
      <c r="M89" s="23"/>
    </row>
    <row r="90" spans="1:13" ht="14.25" customHeight="1">
      <c r="A90" s="23"/>
      <c r="B90" s="254" t="s">
        <v>145</v>
      </c>
      <c r="C90" s="53">
        <v>13</v>
      </c>
      <c r="D90" s="54">
        <v>4.5076282940360608E-3</v>
      </c>
      <c r="E90" s="55">
        <v>0.61538461538461542</v>
      </c>
      <c r="F90" s="56">
        <v>0.38461538461538464</v>
      </c>
      <c r="G90" s="57">
        <v>0</v>
      </c>
      <c r="H90" s="55">
        <v>0.38461538461538464</v>
      </c>
      <c r="I90" s="58">
        <v>0.53846153846153855</v>
      </c>
      <c r="J90" s="58">
        <v>0.15384615384615385</v>
      </c>
      <c r="K90" s="58">
        <v>0</v>
      </c>
      <c r="L90" s="59">
        <v>0.23076923076923078</v>
      </c>
      <c r="M90" s="23"/>
    </row>
    <row r="91" spans="1:13" ht="14.25" customHeight="1">
      <c r="A91" s="23"/>
      <c r="B91" s="254" t="s">
        <v>146</v>
      </c>
      <c r="C91" s="53">
        <v>24</v>
      </c>
      <c r="D91" s="54">
        <v>8.321775312066574E-3</v>
      </c>
      <c r="E91" s="55">
        <v>0.5</v>
      </c>
      <c r="F91" s="56">
        <v>0.5</v>
      </c>
      <c r="G91" s="57">
        <v>0</v>
      </c>
      <c r="H91" s="55">
        <v>4.1666666666666664E-2</v>
      </c>
      <c r="I91" s="58">
        <v>0.125</v>
      </c>
      <c r="J91" s="58">
        <v>8.3333333333333329E-2</v>
      </c>
      <c r="K91" s="58">
        <v>4.1666666666666664E-2</v>
      </c>
      <c r="L91" s="59">
        <v>0.625</v>
      </c>
      <c r="M91" s="23"/>
    </row>
    <row r="92" spans="1:13" ht="14.25" customHeight="1">
      <c r="A92" s="23"/>
      <c r="B92" s="254" t="s">
        <v>147</v>
      </c>
      <c r="C92" s="53">
        <v>58</v>
      </c>
      <c r="D92" s="54">
        <v>2.0110957004160889E-2</v>
      </c>
      <c r="E92" s="55">
        <v>0.31034482758620691</v>
      </c>
      <c r="F92" s="56">
        <v>0.68965517241379315</v>
      </c>
      <c r="G92" s="57">
        <v>0</v>
      </c>
      <c r="H92" s="55">
        <v>0.1206896551724138</v>
      </c>
      <c r="I92" s="58">
        <v>0.25862068965517243</v>
      </c>
      <c r="J92" s="58">
        <v>5.1724137931034482E-2</v>
      </c>
      <c r="K92" s="58">
        <v>1.7241379310344827E-2</v>
      </c>
      <c r="L92" s="59">
        <v>0.5</v>
      </c>
      <c r="M92" s="23"/>
    </row>
    <row r="93" spans="1:13" ht="14.25" customHeight="1">
      <c r="A93" s="23"/>
      <c r="B93" s="254" t="s">
        <v>148</v>
      </c>
      <c r="C93" s="53">
        <v>61</v>
      </c>
      <c r="D93" s="54">
        <v>2.115117891816921E-2</v>
      </c>
      <c r="E93" s="55">
        <v>0.42622950819672129</v>
      </c>
      <c r="F93" s="56">
        <v>0.57377049180327866</v>
      </c>
      <c r="G93" s="57">
        <v>0</v>
      </c>
      <c r="H93" s="55">
        <v>0.27868852459016391</v>
      </c>
      <c r="I93" s="58">
        <v>0.42622950819672129</v>
      </c>
      <c r="J93" s="58">
        <v>3.2786885245901641E-2</v>
      </c>
      <c r="K93" s="58">
        <v>1.6393442622950821E-2</v>
      </c>
      <c r="L93" s="59">
        <v>0.4098360655737705</v>
      </c>
      <c r="M93" s="23"/>
    </row>
    <row r="94" spans="1:13" ht="14.25" customHeight="1">
      <c r="A94" s="23"/>
      <c r="B94" s="255" t="s">
        <v>149</v>
      </c>
      <c r="C94" s="60">
        <v>55</v>
      </c>
      <c r="D94" s="61">
        <v>1.9070735090152564E-2</v>
      </c>
      <c r="E94" s="62">
        <v>0.36363636363636365</v>
      </c>
      <c r="F94" s="63">
        <v>0.63636363636363635</v>
      </c>
      <c r="G94" s="64">
        <v>0</v>
      </c>
      <c r="H94" s="62">
        <v>0.18181818181818182</v>
      </c>
      <c r="I94" s="65">
        <v>0.27272727272727271</v>
      </c>
      <c r="J94" s="65">
        <v>9.0909090909090912E-2</v>
      </c>
      <c r="K94" s="65">
        <v>1.8181818181818181E-2</v>
      </c>
      <c r="L94" s="66">
        <v>0.52727272727272723</v>
      </c>
      <c r="M94" s="23"/>
    </row>
    <row r="95" spans="1:13" ht="14.25" customHeight="1">
      <c r="A95" s="23"/>
      <c r="B95" s="44" t="s">
        <v>31</v>
      </c>
      <c r="C95" s="78">
        <v>14</v>
      </c>
      <c r="D95" s="79">
        <v>4.8543689320388345E-3</v>
      </c>
      <c r="E95" s="47">
        <v>0.35714285714285715</v>
      </c>
      <c r="F95" s="48">
        <v>0.6428571428571429</v>
      </c>
      <c r="G95" s="40">
        <v>0</v>
      </c>
      <c r="H95" s="47">
        <v>0.7142857142857143</v>
      </c>
      <c r="I95" s="97">
        <v>0.7857142857142857</v>
      </c>
      <c r="J95" s="97">
        <v>0.14285714285714285</v>
      </c>
      <c r="K95" s="97">
        <v>7.1428571428571425E-2</v>
      </c>
      <c r="L95" s="96">
        <v>0</v>
      </c>
      <c r="M95" s="23"/>
    </row>
    <row r="96" spans="1:13" ht="14.25" customHeight="1">
      <c r="A96" s="23"/>
      <c r="B96" s="254" t="s">
        <v>150</v>
      </c>
      <c r="C96" s="53">
        <v>11</v>
      </c>
      <c r="D96" s="54">
        <v>3.8141470180305132E-3</v>
      </c>
      <c r="E96" s="55">
        <v>0.36363636363636365</v>
      </c>
      <c r="F96" s="56">
        <v>0.63636363636363635</v>
      </c>
      <c r="G96" s="57">
        <v>0</v>
      </c>
      <c r="H96" s="55">
        <v>0.63636363636363635</v>
      </c>
      <c r="I96" s="58">
        <v>0.72727272727272729</v>
      </c>
      <c r="J96" s="58">
        <v>0.18181818181818182</v>
      </c>
      <c r="K96" s="58">
        <v>9.0909090909090912E-2</v>
      </c>
      <c r="L96" s="59">
        <v>0</v>
      </c>
      <c r="M96" s="23"/>
    </row>
    <row r="97" spans="1:13" ht="14.25" customHeight="1">
      <c r="A97" s="23"/>
      <c r="B97" s="256" t="s">
        <v>151</v>
      </c>
      <c r="C97" s="81">
        <v>3</v>
      </c>
      <c r="D97" s="82">
        <v>1.0402219140083217E-3</v>
      </c>
      <c r="E97" s="83">
        <v>0.33333333333333331</v>
      </c>
      <c r="F97" s="84">
        <v>0.66666666666666663</v>
      </c>
      <c r="G97" s="85">
        <v>0</v>
      </c>
      <c r="H97" s="83">
        <v>1</v>
      </c>
      <c r="I97" s="86">
        <v>1</v>
      </c>
      <c r="J97" s="86">
        <v>0</v>
      </c>
      <c r="K97" s="86">
        <v>0</v>
      </c>
      <c r="L97" s="87">
        <v>0</v>
      </c>
      <c r="M97" s="23"/>
    </row>
    <row r="98" spans="1:13" ht="14.25" customHeight="1">
      <c r="A98" s="23"/>
      <c r="B98" s="80" t="s">
        <v>39</v>
      </c>
      <c r="C98" s="78">
        <v>8</v>
      </c>
      <c r="D98" s="79">
        <v>2.7739251040221915E-3</v>
      </c>
      <c r="E98" s="47">
        <v>0.75</v>
      </c>
      <c r="F98" s="48">
        <v>0.25</v>
      </c>
      <c r="G98" s="40">
        <v>0</v>
      </c>
      <c r="H98" s="47">
        <v>0.375</v>
      </c>
      <c r="I98" s="97">
        <v>0.875</v>
      </c>
      <c r="J98" s="97">
        <v>0.125</v>
      </c>
      <c r="K98" s="97">
        <v>0</v>
      </c>
      <c r="L98" s="96">
        <v>0</v>
      </c>
      <c r="M98" s="23"/>
    </row>
    <row r="99" spans="1:13" ht="14.25" customHeight="1">
      <c r="A99" s="23"/>
      <c r="B99" s="254" t="s">
        <v>152</v>
      </c>
      <c r="C99" s="53">
        <v>8</v>
      </c>
      <c r="D99" s="54">
        <v>2.7739251040221915E-3</v>
      </c>
      <c r="E99" s="55">
        <v>0.75</v>
      </c>
      <c r="F99" s="56">
        <v>0.25</v>
      </c>
      <c r="G99" s="57">
        <v>0</v>
      </c>
      <c r="H99" s="55">
        <v>0.375</v>
      </c>
      <c r="I99" s="58">
        <v>0.875</v>
      </c>
      <c r="J99" s="58">
        <v>0.125</v>
      </c>
      <c r="K99" s="58">
        <v>0</v>
      </c>
      <c r="L99" s="59">
        <v>0</v>
      </c>
      <c r="M99" s="23"/>
    </row>
    <row r="100" spans="1:13" ht="14.25" customHeight="1">
      <c r="A100" s="23"/>
      <c r="B100" s="44" t="s">
        <v>60</v>
      </c>
      <c r="C100" s="45">
        <v>145</v>
      </c>
      <c r="D100" s="46">
        <v>5.0277392510402218E-2</v>
      </c>
      <c r="E100" s="50">
        <v>0.43448275862068964</v>
      </c>
      <c r="F100" s="67">
        <v>0.56551724137931036</v>
      </c>
      <c r="G100" s="49">
        <v>0</v>
      </c>
      <c r="H100" s="50">
        <v>0.41379310344827586</v>
      </c>
      <c r="I100" s="51">
        <v>0.64137931034482754</v>
      </c>
      <c r="J100" s="51">
        <v>7.586206896551724E-2</v>
      </c>
      <c r="K100" s="51">
        <v>6.8965517241379309E-2</v>
      </c>
      <c r="L100" s="52">
        <v>7.586206896551724E-2</v>
      </c>
      <c r="M100" s="23"/>
    </row>
    <row r="101" spans="1:13" ht="14.25" customHeight="1">
      <c r="A101" s="23"/>
      <c r="B101" s="254" t="s">
        <v>153</v>
      </c>
      <c r="C101" s="53">
        <v>52</v>
      </c>
      <c r="D101" s="54">
        <v>1.8030513176144243E-2</v>
      </c>
      <c r="E101" s="55">
        <v>0.40384615384615385</v>
      </c>
      <c r="F101" s="56">
        <v>0.59615384615384615</v>
      </c>
      <c r="G101" s="57">
        <v>0</v>
      </c>
      <c r="H101" s="55">
        <v>0.44230769230769229</v>
      </c>
      <c r="I101" s="58">
        <v>0.63461538461538458</v>
      </c>
      <c r="J101" s="58">
        <v>3.8461538461538464E-2</v>
      </c>
      <c r="K101" s="58">
        <v>5.7692307692307696E-2</v>
      </c>
      <c r="L101" s="59">
        <v>7.6923076923076927E-2</v>
      </c>
      <c r="M101" s="23"/>
    </row>
    <row r="102" spans="1:13" ht="14.25" customHeight="1">
      <c r="A102" s="23"/>
      <c r="B102" s="254" t="s">
        <v>155</v>
      </c>
      <c r="C102" s="53">
        <v>21</v>
      </c>
      <c r="D102" s="54">
        <v>7.2815533980582527E-3</v>
      </c>
      <c r="E102" s="55">
        <v>0.2857142857142857</v>
      </c>
      <c r="F102" s="56">
        <v>0.7142857142857143</v>
      </c>
      <c r="G102" s="57">
        <v>0</v>
      </c>
      <c r="H102" s="55">
        <v>0.42857142857142855</v>
      </c>
      <c r="I102" s="58">
        <v>0.5714285714285714</v>
      </c>
      <c r="J102" s="58">
        <v>4.7619047619047616E-2</v>
      </c>
      <c r="K102" s="58">
        <v>0.14285714285714285</v>
      </c>
      <c r="L102" s="59">
        <v>9.5238095238095233E-2</v>
      </c>
      <c r="M102" s="23"/>
    </row>
    <row r="103" spans="1:13" ht="14.25" customHeight="1">
      <c r="A103" s="23"/>
      <c r="B103" s="254" t="s">
        <v>156</v>
      </c>
      <c r="C103" s="53">
        <v>37</v>
      </c>
      <c r="D103" s="54">
        <v>1.2829403606102635E-2</v>
      </c>
      <c r="E103" s="55">
        <v>0.59459459459459463</v>
      </c>
      <c r="F103" s="56">
        <v>0.40540540540540543</v>
      </c>
      <c r="G103" s="57">
        <v>0</v>
      </c>
      <c r="H103" s="55">
        <v>0.56756756756756754</v>
      </c>
      <c r="I103" s="58">
        <v>0.78378378378378377</v>
      </c>
      <c r="J103" s="58">
        <v>0.10810810810810811</v>
      </c>
      <c r="K103" s="58">
        <v>0</v>
      </c>
      <c r="L103" s="59">
        <v>5.4054054054054057E-2</v>
      </c>
      <c r="M103" s="23"/>
    </row>
    <row r="104" spans="1:13" ht="14.25" customHeight="1">
      <c r="A104" s="23"/>
      <c r="B104" s="254" t="s">
        <v>154</v>
      </c>
      <c r="C104" s="53">
        <v>35</v>
      </c>
      <c r="D104" s="54">
        <v>1.2135922330097087E-2</v>
      </c>
      <c r="E104" s="55">
        <v>0.4</v>
      </c>
      <c r="F104" s="56">
        <v>0.6</v>
      </c>
      <c r="G104" s="57">
        <v>0</v>
      </c>
      <c r="H104" s="55">
        <v>0.2</v>
      </c>
      <c r="I104" s="58">
        <v>0.54285714285714282</v>
      </c>
      <c r="J104" s="58">
        <v>0.11428571428571428</v>
      </c>
      <c r="K104" s="58">
        <v>0.11428571428571428</v>
      </c>
      <c r="L104" s="59">
        <v>8.5714285714285715E-2</v>
      </c>
      <c r="M104" s="23"/>
    </row>
    <row r="105" spans="1:13" ht="14.25" customHeight="1">
      <c r="A105" s="23"/>
      <c r="B105" s="44" t="s">
        <v>65</v>
      </c>
      <c r="C105" s="45">
        <v>78</v>
      </c>
      <c r="D105" s="46">
        <v>2.7045769764216365E-2</v>
      </c>
      <c r="E105" s="50">
        <v>0.55128205128205132</v>
      </c>
      <c r="F105" s="67">
        <v>0.42307692307692307</v>
      </c>
      <c r="G105" s="49">
        <v>2.564102564102564E-2</v>
      </c>
      <c r="H105" s="50">
        <v>0.44871794871794873</v>
      </c>
      <c r="I105" s="51">
        <v>0.55128205128205132</v>
      </c>
      <c r="J105" s="51">
        <v>0.19230769230769232</v>
      </c>
      <c r="K105" s="51">
        <v>0.11538461538461539</v>
      </c>
      <c r="L105" s="52">
        <v>3.8461538461538464E-2</v>
      </c>
      <c r="M105" s="23"/>
    </row>
    <row r="106" spans="1:13" ht="14.25" customHeight="1">
      <c r="A106" s="23"/>
      <c r="B106" s="254" t="s">
        <v>157</v>
      </c>
      <c r="C106" s="53">
        <v>44</v>
      </c>
      <c r="D106" s="54">
        <v>1.5256588072122053E-2</v>
      </c>
      <c r="E106" s="55">
        <v>0.61363636363636365</v>
      </c>
      <c r="F106" s="56">
        <v>0.34090909090909088</v>
      </c>
      <c r="G106" s="57">
        <v>4.5454545454545456E-2</v>
      </c>
      <c r="H106" s="55">
        <v>0.43181818181818182</v>
      </c>
      <c r="I106" s="58">
        <v>0.52272727272727271</v>
      </c>
      <c r="J106" s="58">
        <v>0.22727272727272727</v>
      </c>
      <c r="K106" s="58">
        <v>0.15909090909090909</v>
      </c>
      <c r="L106" s="59">
        <v>0</v>
      </c>
      <c r="M106" s="23"/>
    </row>
    <row r="107" spans="1:13" ht="14.25" customHeight="1">
      <c r="A107" s="23"/>
      <c r="B107" s="254" t="s">
        <v>158</v>
      </c>
      <c r="C107" s="53">
        <v>2</v>
      </c>
      <c r="D107" s="54">
        <v>6.9348127600554787E-4</v>
      </c>
      <c r="E107" s="55">
        <v>0.5</v>
      </c>
      <c r="F107" s="56">
        <v>0.5</v>
      </c>
      <c r="G107" s="57">
        <v>0</v>
      </c>
      <c r="H107" s="55">
        <v>0.5</v>
      </c>
      <c r="I107" s="58">
        <v>0.5</v>
      </c>
      <c r="J107" s="58">
        <v>0.5</v>
      </c>
      <c r="K107" s="58">
        <v>0</v>
      </c>
      <c r="L107" s="59">
        <v>0</v>
      </c>
      <c r="M107" s="23"/>
    </row>
    <row r="108" spans="1:13" ht="14.25" customHeight="1" thickBot="1">
      <c r="A108" s="23"/>
      <c r="B108" s="265" t="s">
        <v>159</v>
      </c>
      <c r="C108" s="68">
        <v>32</v>
      </c>
      <c r="D108" s="69">
        <v>1.1095700416088766E-2</v>
      </c>
      <c r="E108" s="70">
        <v>0.46875</v>
      </c>
      <c r="F108" s="71">
        <v>0.53125</v>
      </c>
      <c r="G108" s="72">
        <v>0</v>
      </c>
      <c r="H108" s="70">
        <v>0.46875</v>
      </c>
      <c r="I108" s="73">
        <v>0.59375</v>
      </c>
      <c r="J108" s="73">
        <v>0.125</v>
      </c>
      <c r="K108" s="73">
        <v>6.25E-2</v>
      </c>
      <c r="L108" s="74">
        <v>9.375E-2</v>
      </c>
      <c r="M108" s="23"/>
    </row>
    <row r="109" spans="1:13" ht="14.25" customHeight="1" thickTop="1">
      <c r="A109" s="23"/>
      <c r="B109" s="35" t="s">
        <v>160</v>
      </c>
      <c r="C109" s="75">
        <v>29</v>
      </c>
      <c r="D109" s="37">
        <v>1.0055478502080445E-2</v>
      </c>
      <c r="E109" s="88">
        <v>0.86206896551724133</v>
      </c>
      <c r="F109" s="76">
        <v>0.13793103448275862</v>
      </c>
      <c r="G109" s="77">
        <v>0</v>
      </c>
      <c r="H109" s="41">
        <v>0.27586206896551724</v>
      </c>
      <c r="I109" s="42">
        <v>0.5862068965517242</v>
      </c>
      <c r="J109" s="42">
        <v>0.27586206896551724</v>
      </c>
      <c r="K109" s="42">
        <v>6.8965517241379309E-2</v>
      </c>
      <c r="L109" s="43">
        <v>6.8965517241379309E-2</v>
      </c>
      <c r="M109" s="23"/>
    </row>
    <row r="110" spans="1:13" ht="14.25" customHeight="1">
      <c r="A110" s="23"/>
      <c r="B110" s="44" t="s">
        <v>39</v>
      </c>
      <c r="C110" s="45">
        <v>24</v>
      </c>
      <c r="D110" s="46">
        <v>8.321775312066574E-3</v>
      </c>
      <c r="E110" s="50">
        <v>0.95833333333333337</v>
      </c>
      <c r="F110" s="67">
        <v>4.1666666666666664E-2</v>
      </c>
      <c r="G110" s="49">
        <v>0</v>
      </c>
      <c r="H110" s="50">
        <v>0.25</v>
      </c>
      <c r="I110" s="51">
        <v>0.58333333333333326</v>
      </c>
      <c r="J110" s="51">
        <v>0.33333333333333331</v>
      </c>
      <c r="K110" s="51">
        <v>8.3333333333333329E-2</v>
      </c>
      <c r="L110" s="52">
        <v>0</v>
      </c>
      <c r="M110" s="23"/>
    </row>
    <row r="111" spans="1:13" ht="14.25" customHeight="1">
      <c r="A111" s="23"/>
      <c r="B111" s="255" t="s">
        <v>161</v>
      </c>
      <c r="C111" s="60">
        <v>24</v>
      </c>
      <c r="D111" s="61">
        <v>8.321775312066574E-3</v>
      </c>
      <c r="E111" s="62">
        <v>0.95833333333333337</v>
      </c>
      <c r="F111" s="63">
        <v>4.1666666666666664E-2</v>
      </c>
      <c r="G111" s="64">
        <v>0</v>
      </c>
      <c r="H111" s="62">
        <v>0.25</v>
      </c>
      <c r="I111" s="65">
        <v>0.58333333333333326</v>
      </c>
      <c r="J111" s="65">
        <v>0.33333333333333331</v>
      </c>
      <c r="K111" s="65">
        <v>8.3333333333333329E-2</v>
      </c>
      <c r="L111" s="66">
        <v>0</v>
      </c>
      <c r="M111" s="23"/>
    </row>
    <row r="112" spans="1:13" ht="14.25" customHeight="1">
      <c r="A112" s="23"/>
      <c r="B112" s="322" t="s">
        <v>48</v>
      </c>
      <c r="C112" s="323">
        <v>2</v>
      </c>
      <c r="D112" s="324">
        <v>6.9348127600554787E-4</v>
      </c>
      <c r="E112" s="47">
        <v>0</v>
      </c>
      <c r="F112" s="48">
        <v>1</v>
      </c>
      <c r="G112" s="40">
        <v>0</v>
      </c>
      <c r="H112" s="47">
        <v>0.5</v>
      </c>
      <c r="I112" s="97">
        <v>0.5</v>
      </c>
      <c r="J112" s="97">
        <v>0</v>
      </c>
      <c r="K112" s="97">
        <v>0</v>
      </c>
      <c r="L112" s="96">
        <v>0.5</v>
      </c>
      <c r="M112" s="23"/>
    </row>
    <row r="113" spans="1:13" ht="14.25" customHeight="1">
      <c r="A113" s="23"/>
      <c r="B113" s="325" t="s">
        <v>162</v>
      </c>
      <c r="C113" s="326">
        <v>2</v>
      </c>
      <c r="D113" s="327">
        <v>6.9348127600554787E-4</v>
      </c>
      <c r="E113" s="55">
        <v>0</v>
      </c>
      <c r="F113" s="56">
        <v>1</v>
      </c>
      <c r="G113" s="57">
        <v>0</v>
      </c>
      <c r="H113" s="55">
        <v>0.5</v>
      </c>
      <c r="I113" s="58">
        <v>0.5</v>
      </c>
      <c r="J113" s="58">
        <v>0</v>
      </c>
      <c r="K113" s="58">
        <v>0</v>
      </c>
      <c r="L113" s="59">
        <v>0.5</v>
      </c>
      <c r="M113" s="23"/>
    </row>
    <row r="114" spans="1:13" ht="14.25" customHeight="1">
      <c r="A114" s="23"/>
      <c r="B114" s="304" t="s">
        <v>65</v>
      </c>
      <c r="C114" s="305">
        <v>3</v>
      </c>
      <c r="D114" s="306">
        <v>1.0402219140083217E-3</v>
      </c>
      <c r="E114" s="50">
        <v>0.66666666666666663</v>
      </c>
      <c r="F114" s="67">
        <v>0.33333333333333331</v>
      </c>
      <c r="G114" s="49">
        <v>0</v>
      </c>
      <c r="H114" s="50">
        <v>0.33333333333333331</v>
      </c>
      <c r="I114" s="51">
        <v>0.66666666666666663</v>
      </c>
      <c r="J114" s="51">
        <v>0</v>
      </c>
      <c r="K114" s="51">
        <v>0</v>
      </c>
      <c r="L114" s="52">
        <v>0.33333333333333331</v>
      </c>
      <c r="M114" s="23"/>
    </row>
    <row r="115" spans="1:13" ht="14.25" customHeight="1" thickBot="1">
      <c r="A115" s="23"/>
      <c r="B115" s="310" t="s">
        <v>163</v>
      </c>
      <c r="C115" s="311">
        <v>3</v>
      </c>
      <c r="D115" s="312">
        <v>1.0402219140083217E-3</v>
      </c>
      <c r="E115" s="91">
        <v>0.66666666666666663</v>
      </c>
      <c r="F115" s="92">
        <v>0.33333333333333331</v>
      </c>
      <c r="G115" s="93">
        <v>0</v>
      </c>
      <c r="H115" s="91">
        <v>0.33333333333333331</v>
      </c>
      <c r="I115" s="94">
        <v>0.66666666666666663</v>
      </c>
      <c r="J115" s="94">
        <v>0</v>
      </c>
      <c r="K115" s="94">
        <v>0</v>
      </c>
      <c r="L115" s="95">
        <v>0.33333333333333331</v>
      </c>
      <c r="M115" s="23"/>
    </row>
    <row r="116" spans="1:13" ht="15.75" thickTop="1">
      <c r="A116" s="23"/>
      <c r="B116" s="279"/>
      <c r="C116" s="279"/>
      <c r="D116" s="279"/>
      <c r="E116" s="23"/>
      <c r="F116" s="23"/>
      <c r="G116" s="23"/>
      <c r="H116" s="23"/>
      <c r="I116" s="23"/>
      <c r="J116" s="23"/>
      <c r="K116" s="23"/>
      <c r="L116" s="23"/>
      <c r="M116" s="23"/>
    </row>
    <row r="117" spans="1:13" ht="15.75">
      <c r="A117" s="23"/>
      <c r="B117" s="278" t="s">
        <v>164</v>
      </c>
      <c r="C117" s="279"/>
      <c r="D117" s="279"/>
      <c r="E117" s="23"/>
      <c r="F117" s="23"/>
      <c r="G117" s="23"/>
      <c r="H117" s="23"/>
      <c r="I117" s="23"/>
      <c r="J117" s="23"/>
      <c r="K117" s="23"/>
      <c r="L117" s="23"/>
      <c r="M117" s="23"/>
    </row>
    <row r="118" spans="1:13" ht="15.75">
      <c r="B118" s="280" t="s">
        <v>169</v>
      </c>
      <c r="C118" s="279"/>
      <c r="D118" s="279"/>
      <c r="E118" s="23"/>
      <c r="F118" s="23"/>
      <c r="G118" s="23"/>
      <c r="H118" s="23"/>
      <c r="I118" s="23"/>
      <c r="J118" s="23"/>
      <c r="K118" s="23"/>
      <c r="L118" s="23"/>
    </row>
    <row r="119" spans="1:13" ht="15.75">
      <c r="B119" s="281" t="s">
        <v>165</v>
      </c>
      <c r="C119" s="279"/>
      <c r="D119" s="279"/>
      <c r="E119" s="23"/>
      <c r="F119" s="23"/>
      <c r="G119" s="23"/>
      <c r="H119" s="23"/>
      <c r="I119" s="23"/>
      <c r="J119" s="23"/>
      <c r="K119" s="23"/>
      <c r="L119" s="23"/>
    </row>
    <row r="120" spans="1:13">
      <c r="B120" s="302"/>
      <c r="C120" s="302"/>
      <c r="D120" s="302"/>
    </row>
    <row r="129" spans="2:12">
      <c r="B129" s="98"/>
      <c r="C129" s="99"/>
      <c r="D129" s="40"/>
      <c r="E129" s="40"/>
      <c r="F129" s="40"/>
      <c r="G129" s="40"/>
      <c r="H129" s="40"/>
      <c r="I129" s="40"/>
      <c r="J129" s="40"/>
      <c r="K129" s="40"/>
      <c r="L129" s="40"/>
    </row>
    <row r="130" spans="2:12">
      <c r="B130" s="100"/>
      <c r="C130" s="101"/>
      <c r="D130" s="57"/>
      <c r="E130" s="57"/>
      <c r="F130" s="57"/>
      <c r="G130" s="57"/>
      <c r="H130" s="57"/>
      <c r="I130" s="57"/>
      <c r="J130" s="57"/>
      <c r="K130" s="57"/>
      <c r="L130" s="57"/>
    </row>
    <row r="132" spans="2:12">
      <c r="B132" s="100"/>
      <c r="C132" s="101"/>
      <c r="D132" s="57"/>
      <c r="E132" s="57"/>
      <c r="F132" s="57"/>
      <c r="G132" s="57"/>
      <c r="H132" s="57"/>
      <c r="I132" s="57"/>
      <c r="J132" s="57"/>
      <c r="K132" s="57"/>
      <c r="L132" s="57"/>
    </row>
    <row r="134" spans="2:12">
      <c r="B134" s="100"/>
      <c r="C134" s="101"/>
      <c r="D134" s="57"/>
      <c r="E134" s="57"/>
      <c r="F134" s="57"/>
      <c r="G134" s="57"/>
      <c r="H134" s="57"/>
      <c r="I134" s="57"/>
      <c r="J134" s="57"/>
      <c r="K134" s="57"/>
      <c r="L134" s="57"/>
    </row>
  </sheetData>
  <mergeCells count="12">
    <mergeCell ref="L2:L3"/>
    <mergeCell ref="B1:D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39370078740157483" right="0.39370078740157483" top="0.59055118110236227" bottom="0.59055118110236227" header="0.31496062992125984" footer="0.31496062992125984"/>
  <pageSetup scale="59" fitToHeight="0" orientation="portrait" r:id="rId1"/>
  <rowBreaks count="1" manualBreakCount="1">
    <brk id="78" max="12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40541-D821-40FC-829B-CCAE20E5E330}">
  <sheetPr>
    <tabColor rgb="FF00B050"/>
    <pageSetUpPr fitToPage="1"/>
  </sheetPr>
  <dimension ref="B1:L115"/>
  <sheetViews>
    <sheetView zoomScaleNormal="100" workbookViewId="0"/>
  </sheetViews>
  <sheetFormatPr defaultColWidth="9.140625" defaultRowHeight="12.75"/>
  <cols>
    <col min="1" max="1" width="2.42578125" style="107" customWidth="1"/>
    <col min="2" max="2" width="43.7109375" style="107" customWidth="1"/>
    <col min="3" max="4" width="12.7109375" style="107" customWidth="1"/>
    <col min="5" max="11" width="11.28515625" style="107" customWidth="1"/>
    <col min="12" max="12" width="11.7109375" style="107" customWidth="1"/>
    <col min="13" max="13" width="2.42578125" style="107" customWidth="1"/>
    <col min="14" max="16384" width="9.140625" style="107"/>
  </cols>
  <sheetData>
    <row r="1" spans="2:12" ht="18.75" thickBot="1">
      <c r="B1" s="342" t="s">
        <v>177</v>
      </c>
      <c r="C1" s="343"/>
      <c r="D1" s="344"/>
      <c r="E1" s="24"/>
      <c r="F1" s="25"/>
      <c r="G1" s="25"/>
      <c r="H1" s="25"/>
      <c r="I1" s="25"/>
      <c r="J1" s="25"/>
      <c r="K1" s="25"/>
      <c r="L1" s="25"/>
    </row>
    <row r="2" spans="2:12" ht="13.5" thickTop="1">
      <c r="B2" s="345" t="s">
        <v>74</v>
      </c>
      <c r="C2" s="347" t="s">
        <v>75</v>
      </c>
      <c r="D2" s="349" t="s">
        <v>76</v>
      </c>
      <c r="E2" s="351" t="s">
        <v>77</v>
      </c>
      <c r="F2" s="353" t="s">
        <v>78</v>
      </c>
      <c r="G2" s="340" t="s">
        <v>79</v>
      </c>
      <c r="H2" s="351" t="s">
        <v>80</v>
      </c>
      <c r="I2" s="355" t="s">
        <v>81</v>
      </c>
      <c r="J2" s="355" t="s">
        <v>82</v>
      </c>
      <c r="K2" s="355" t="s">
        <v>83</v>
      </c>
      <c r="L2" s="340" t="s">
        <v>84</v>
      </c>
    </row>
    <row r="3" spans="2:12" ht="46.5" customHeight="1">
      <c r="B3" s="346"/>
      <c r="C3" s="348"/>
      <c r="D3" s="350"/>
      <c r="E3" s="352"/>
      <c r="F3" s="354"/>
      <c r="G3" s="341"/>
      <c r="H3" s="352"/>
      <c r="I3" s="356"/>
      <c r="J3" s="356"/>
      <c r="K3" s="356"/>
      <c r="L3" s="341"/>
    </row>
    <row r="4" spans="2:12" ht="15.75" thickBot="1">
      <c r="B4" s="26" t="s">
        <v>17</v>
      </c>
      <c r="C4" s="27">
        <v>3042</v>
      </c>
      <c r="D4" s="28">
        <v>1</v>
      </c>
      <c r="E4" s="29">
        <v>0.53212520593080725</v>
      </c>
      <c r="F4" s="30">
        <v>0.46457990115321252</v>
      </c>
      <c r="G4" s="31">
        <v>3.2948929159802307E-3</v>
      </c>
      <c r="H4" s="32">
        <v>0.35009861932938857</v>
      </c>
      <c r="I4" s="33">
        <v>0.64891518737672582</v>
      </c>
      <c r="J4" s="33">
        <v>0.11406969099276791</v>
      </c>
      <c r="K4" s="33">
        <v>6.1472715318869164E-2</v>
      </c>
      <c r="L4" s="34">
        <v>0.12721893491124261</v>
      </c>
    </row>
    <row r="5" spans="2:12" ht="16.5" thickTop="1" thickBot="1">
      <c r="B5" s="35" t="s">
        <v>85</v>
      </c>
      <c r="C5" s="36">
        <v>2360</v>
      </c>
      <c r="D5" s="37">
        <v>0.77580539119000658</v>
      </c>
      <c r="E5" s="29">
        <v>0.54398640033999146</v>
      </c>
      <c r="F5" s="30">
        <v>0.45261368465788354</v>
      </c>
      <c r="G5" s="40">
        <v>3.3999150021249468E-3</v>
      </c>
      <c r="H5" s="41">
        <v>0.35084745762711866</v>
      </c>
      <c r="I5" s="42">
        <v>0.68389830508474581</v>
      </c>
      <c r="J5" s="42">
        <v>0.1114406779661017</v>
      </c>
      <c r="K5" s="42">
        <v>5.9322033898305086E-2</v>
      </c>
      <c r="L5" s="43">
        <v>0.11313559322033899</v>
      </c>
    </row>
    <row r="6" spans="2:12" ht="15.75" thickTop="1">
      <c r="B6" s="44" t="s">
        <v>18</v>
      </c>
      <c r="C6" s="45">
        <v>227</v>
      </c>
      <c r="D6" s="46">
        <v>7.4621959237343854E-2</v>
      </c>
      <c r="E6" s="50">
        <v>0.62114537444933926</v>
      </c>
      <c r="F6" s="67">
        <v>0.37444933920704848</v>
      </c>
      <c r="G6" s="49">
        <v>4.4052863436123352E-3</v>
      </c>
      <c r="H6" s="50">
        <v>0.40088105726872247</v>
      </c>
      <c r="I6" s="51">
        <v>0.70484581497797361</v>
      </c>
      <c r="J6" s="51">
        <v>0.14537444933920704</v>
      </c>
      <c r="K6" s="51">
        <v>8.3700440528634359E-2</v>
      </c>
      <c r="L6" s="52">
        <v>3.9647577092511016E-2</v>
      </c>
    </row>
    <row r="7" spans="2:12" ht="14.25">
      <c r="B7" s="254" t="s">
        <v>86</v>
      </c>
      <c r="C7" s="53">
        <v>26</v>
      </c>
      <c r="D7" s="54">
        <v>8.5470085470085479E-3</v>
      </c>
      <c r="E7" s="55">
        <v>0.84615384615384615</v>
      </c>
      <c r="F7" s="56">
        <v>0.15384615384615385</v>
      </c>
      <c r="G7" s="57">
        <v>0</v>
      </c>
      <c r="H7" s="55">
        <v>0.46153846153846156</v>
      </c>
      <c r="I7" s="58">
        <v>0.84615384615384615</v>
      </c>
      <c r="J7" s="58">
        <v>0.11538461538461539</v>
      </c>
      <c r="K7" s="58">
        <v>3.8461538461538464E-2</v>
      </c>
      <c r="L7" s="59">
        <v>0</v>
      </c>
    </row>
    <row r="8" spans="2:12" ht="14.25">
      <c r="B8" s="254" t="s">
        <v>87</v>
      </c>
      <c r="C8" s="53">
        <v>21</v>
      </c>
      <c r="D8" s="54">
        <v>6.9033530571992107E-3</v>
      </c>
      <c r="E8" s="55">
        <v>0.33333333333333331</v>
      </c>
      <c r="F8" s="56">
        <v>0.66666666666666663</v>
      </c>
      <c r="G8" s="57">
        <v>0</v>
      </c>
      <c r="H8" s="55">
        <v>0.38095238095238093</v>
      </c>
      <c r="I8" s="58">
        <v>0.66666666666666663</v>
      </c>
      <c r="J8" s="58">
        <v>0</v>
      </c>
      <c r="K8" s="58">
        <v>4.7619047619047616E-2</v>
      </c>
      <c r="L8" s="59">
        <v>0.19047619047619047</v>
      </c>
    </row>
    <row r="9" spans="2:12" ht="14.25">
      <c r="B9" s="254" t="s">
        <v>88</v>
      </c>
      <c r="C9" s="53">
        <v>10</v>
      </c>
      <c r="D9" s="54">
        <v>3.2873109796186721E-3</v>
      </c>
      <c r="E9" s="55">
        <v>0.4</v>
      </c>
      <c r="F9" s="56">
        <v>0.6</v>
      </c>
      <c r="G9" s="57">
        <v>0</v>
      </c>
      <c r="H9" s="55">
        <v>0.5</v>
      </c>
      <c r="I9" s="58">
        <v>0.6</v>
      </c>
      <c r="J9" s="58">
        <v>0.1</v>
      </c>
      <c r="K9" s="58">
        <v>0.2</v>
      </c>
      <c r="L9" s="59">
        <v>0</v>
      </c>
    </row>
    <row r="10" spans="2:12" ht="14.25">
      <c r="B10" s="254" t="s">
        <v>21</v>
      </c>
      <c r="C10" s="53">
        <v>21</v>
      </c>
      <c r="D10" s="54">
        <v>6.9033530571992107E-3</v>
      </c>
      <c r="E10" s="55">
        <v>0.76190476190476186</v>
      </c>
      <c r="F10" s="56">
        <v>0.23809523809523808</v>
      </c>
      <c r="G10" s="57">
        <v>0</v>
      </c>
      <c r="H10" s="55">
        <v>0.33333333333333331</v>
      </c>
      <c r="I10" s="58">
        <v>0.66666666666666663</v>
      </c>
      <c r="J10" s="58">
        <v>0.2857142857142857</v>
      </c>
      <c r="K10" s="58">
        <v>4.7619047619047616E-2</v>
      </c>
      <c r="L10" s="59">
        <v>0</v>
      </c>
    </row>
    <row r="11" spans="2:12" ht="14.25">
      <c r="B11" s="254" t="s">
        <v>22</v>
      </c>
      <c r="C11" s="53">
        <v>33</v>
      </c>
      <c r="D11" s="54">
        <v>1.0848126232741617E-2</v>
      </c>
      <c r="E11" s="55">
        <v>0.42424242424242425</v>
      </c>
      <c r="F11" s="56">
        <v>0.54545454545454541</v>
      </c>
      <c r="G11" s="57">
        <v>3.0303030303030304E-2</v>
      </c>
      <c r="H11" s="55">
        <v>0.39393939393939392</v>
      </c>
      <c r="I11" s="58">
        <v>0.54545454545454541</v>
      </c>
      <c r="J11" s="58">
        <v>0.15151515151515152</v>
      </c>
      <c r="K11" s="58">
        <v>0.21212121212121213</v>
      </c>
      <c r="L11" s="59">
        <v>6.0606060606060608E-2</v>
      </c>
    </row>
    <row r="12" spans="2:12" ht="14.25">
      <c r="B12" s="254" t="s">
        <v>89</v>
      </c>
      <c r="C12" s="53">
        <v>32</v>
      </c>
      <c r="D12" s="54">
        <v>1.0519395134779751E-2</v>
      </c>
      <c r="E12" s="55">
        <v>0.90625</v>
      </c>
      <c r="F12" s="56">
        <v>9.375E-2</v>
      </c>
      <c r="G12" s="57">
        <v>0</v>
      </c>
      <c r="H12" s="55">
        <v>0.4375</v>
      </c>
      <c r="I12" s="58">
        <v>0.65625</v>
      </c>
      <c r="J12" s="58">
        <v>0.1875</v>
      </c>
      <c r="K12" s="58">
        <v>0.15625</v>
      </c>
      <c r="L12" s="59">
        <v>0</v>
      </c>
    </row>
    <row r="13" spans="2:12" ht="14.25">
      <c r="B13" s="254" t="s">
        <v>90</v>
      </c>
      <c r="C13" s="53">
        <v>35</v>
      </c>
      <c r="D13" s="54">
        <v>1.1505588428665352E-2</v>
      </c>
      <c r="E13" s="55">
        <v>0.7142857142857143</v>
      </c>
      <c r="F13" s="56">
        <v>0.2857142857142857</v>
      </c>
      <c r="G13" s="57">
        <v>0</v>
      </c>
      <c r="H13" s="55">
        <v>0.42857142857142855</v>
      </c>
      <c r="I13" s="58">
        <v>0.8</v>
      </c>
      <c r="J13" s="58">
        <v>0.2</v>
      </c>
      <c r="K13" s="58">
        <v>0</v>
      </c>
      <c r="L13" s="59">
        <v>0</v>
      </c>
    </row>
    <row r="14" spans="2:12" ht="14.25">
      <c r="B14" s="254" t="s">
        <v>91</v>
      </c>
      <c r="C14" s="53">
        <v>14</v>
      </c>
      <c r="D14" s="54">
        <v>4.6022353714661405E-3</v>
      </c>
      <c r="E14" s="55">
        <v>0.6428571428571429</v>
      </c>
      <c r="F14" s="56">
        <v>0.35714285714285715</v>
      </c>
      <c r="G14" s="57">
        <v>0</v>
      </c>
      <c r="H14" s="55">
        <v>0.6428571428571429</v>
      </c>
      <c r="I14" s="58">
        <v>1</v>
      </c>
      <c r="J14" s="58">
        <v>0</v>
      </c>
      <c r="K14" s="58">
        <v>0</v>
      </c>
      <c r="L14" s="59">
        <v>0</v>
      </c>
    </row>
    <row r="15" spans="2:12" ht="14.25">
      <c r="B15" s="254" t="s">
        <v>92</v>
      </c>
      <c r="C15" s="53">
        <v>27</v>
      </c>
      <c r="D15" s="54">
        <v>8.8757396449704144E-3</v>
      </c>
      <c r="E15" s="55">
        <v>0.44444444444444442</v>
      </c>
      <c r="F15" s="56">
        <v>0.55555555555555558</v>
      </c>
      <c r="G15" s="57">
        <v>0</v>
      </c>
      <c r="H15" s="55">
        <v>0.25925925925925924</v>
      </c>
      <c r="I15" s="58">
        <v>0.62962962962962965</v>
      </c>
      <c r="J15" s="58">
        <v>0.14814814814814814</v>
      </c>
      <c r="K15" s="58">
        <v>3.7037037037037035E-2</v>
      </c>
      <c r="L15" s="59">
        <v>0.1111111111111111</v>
      </c>
    </row>
    <row r="16" spans="2:12" ht="14.25">
      <c r="B16" s="255" t="s">
        <v>93</v>
      </c>
      <c r="C16" s="60">
        <v>8</v>
      </c>
      <c r="D16" s="61">
        <v>2.6298487836949377E-3</v>
      </c>
      <c r="E16" s="62">
        <v>0.375</v>
      </c>
      <c r="F16" s="63">
        <v>0.625</v>
      </c>
      <c r="G16" s="64">
        <v>0</v>
      </c>
      <c r="H16" s="62">
        <v>0.125</v>
      </c>
      <c r="I16" s="65">
        <v>0.75</v>
      </c>
      <c r="J16" s="65">
        <v>0.125</v>
      </c>
      <c r="K16" s="65">
        <v>0.125</v>
      </c>
      <c r="L16" s="66">
        <v>0</v>
      </c>
    </row>
    <row r="17" spans="2:12" ht="15">
      <c r="B17" s="44" t="s">
        <v>26</v>
      </c>
      <c r="C17" s="45">
        <v>370</v>
      </c>
      <c r="D17" s="46">
        <v>0.12163050624589086</v>
      </c>
      <c r="E17" s="50">
        <v>0.52459016393442626</v>
      </c>
      <c r="F17" s="67">
        <v>0.47540983606557374</v>
      </c>
      <c r="G17" s="49">
        <v>0</v>
      </c>
      <c r="H17" s="50">
        <v>0.41891891891891891</v>
      </c>
      <c r="I17" s="51">
        <v>0.76216216216216215</v>
      </c>
      <c r="J17" s="51">
        <v>8.1081081081081086E-2</v>
      </c>
      <c r="K17" s="51">
        <v>2.4324324324324326E-2</v>
      </c>
      <c r="L17" s="52">
        <v>8.9189189189189194E-2</v>
      </c>
    </row>
    <row r="18" spans="2:12" ht="14.25">
      <c r="B18" s="254" t="s">
        <v>94</v>
      </c>
      <c r="C18" s="53">
        <v>181</v>
      </c>
      <c r="D18" s="54">
        <v>5.9500328731097965E-2</v>
      </c>
      <c r="E18" s="55">
        <v>0.42458100558659218</v>
      </c>
      <c r="F18" s="56">
        <v>0.57541899441340782</v>
      </c>
      <c r="G18" s="57">
        <v>0</v>
      </c>
      <c r="H18" s="55">
        <v>0.40883977900552487</v>
      </c>
      <c r="I18" s="58">
        <v>0.76795580110497241</v>
      </c>
      <c r="J18" s="58">
        <v>7.18232044198895E-2</v>
      </c>
      <c r="K18" s="58">
        <v>1.6574585635359115E-2</v>
      </c>
      <c r="L18" s="59">
        <v>0.10497237569060773</v>
      </c>
    </row>
    <row r="19" spans="2:12" ht="14.25">
      <c r="B19" s="254" t="s">
        <v>95</v>
      </c>
      <c r="C19" s="53">
        <v>21</v>
      </c>
      <c r="D19" s="54">
        <v>6.9033530571992107E-3</v>
      </c>
      <c r="E19" s="55">
        <v>0.45</v>
      </c>
      <c r="F19" s="56">
        <v>0.55000000000000004</v>
      </c>
      <c r="G19" s="57">
        <v>0</v>
      </c>
      <c r="H19" s="55">
        <v>0.7142857142857143</v>
      </c>
      <c r="I19" s="58">
        <v>0.8571428571428571</v>
      </c>
      <c r="J19" s="58">
        <v>9.5238095238095233E-2</v>
      </c>
      <c r="K19" s="58">
        <v>0</v>
      </c>
      <c r="L19" s="59">
        <v>0</v>
      </c>
    </row>
    <row r="20" spans="2:12" ht="14.25">
      <c r="B20" s="254" t="s">
        <v>28</v>
      </c>
      <c r="C20" s="53">
        <v>62</v>
      </c>
      <c r="D20" s="54">
        <v>2.0381328073635765E-2</v>
      </c>
      <c r="E20" s="55">
        <v>0.79032258064516125</v>
      </c>
      <c r="F20" s="56">
        <v>0.20967741935483872</v>
      </c>
      <c r="G20" s="57">
        <v>0</v>
      </c>
      <c r="H20" s="55">
        <v>0.43548387096774194</v>
      </c>
      <c r="I20" s="58">
        <v>0.83870967741935487</v>
      </c>
      <c r="J20" s="58">
        <v>0.11290322580645161</v>
      </c>
      <c r="K20" s="58">
        <v>3.2258064516129031E-2</v>
      </c>
      <c r="L20" s="59">
        <v>0</v>
      </c>
    </row>
    <row r="21" spans="2:12" ht="28.5">
      <c r="B21" s="254" t="s">
        <v>167</v>
      </c>
      <c r="C21" s="53">
        <v>14</v>
      </c>
      <c r="D21" s="54">
        <v>4.6022353714661405E-3</v>
      </c>
      <c r="E21" s="55">
        <v>0.14285714285714285</v>
      </c>
      <c r="F21" s="56">
        <v>0.8571428571428571</v>
      </c>
      <c r="G21" s="57">
        <v>0</v>
      </c>
      <c r="H21" s="55">
        <v>0.42857142857142855</v>
      </c>
      <c r="I21" s="58">
        <v>0.7142857142857143</v>
      </c>
      <c r="J21" s="58">
        <v>7.1428571428571425E-2</v>
      </c>
      <c r="K21" s="58">
        <v>0</v>
      </c>
      <c r="L21" s="59">
        <v>0.21428571428571427</v>
      </c>
    </row>
    <row r="22" spans="2:12" ht="28.5">
      <c r="B22" s="254" t="s">
        <v>96</v>
      </c>
      <c r="C22" s="53">
        <v>13</v>
      </c>
      <c r="D22" s="54">
        <v>4.2735042735042739E-3</v>
      </c>
      <c r="E22" s="55">
        <v>0.46153846153846156</v>
      </c>
      <c r="F22" s="56">
        <v>0.53846153846153844</v>
      </c>
      <c r="G22" s="57">
        <v>0</v>
      </c>
      <c r="H22" s="55">
        <v>0.61538461538461542</v>
      </c>
      <c r="I22" s="58">
        <v>0.92307692307692313</v>
      </c>
      <c r="J22" s="58">
        <v>0</v>
      </c>
      <c r="K22" s="58">
        <v>0</v>
      </c>
      <c r="L22" s="59">
        <v>0</v>
      </c>
    </row>
    <row r="23" spans="2:12" ht="14.25">
      <c r="B23" s="254" t="s">
        <v>97</v>
      </c>
      <c r="C23" s="53">
        <v>79</v>
      </c>
      <c r="D23" s="54">
        <v>2.5969756738987507E-2</v>
      </c>
      <c r="E23" s="55">
        <v>0.64102564102564108</v>
      </c>
      <c r="F23" s="56">
        <v>0.35897435897435898</v>
      </c>
      <c r="G23" s="57">
        <v>0</v>
      </c>
      <c r="H23" s="55">
        <v>0.31645569620253167</v>
      </c>
      <c r="I23" s="58">
        <v>0.64556962025316456</v>
      </c>
      <c r="J23" s="58">
        <v>8.8607594936708861E-2</v>
      </c>
      <c r="K23" s="58">
        <v>5.0632911392405063E-2</v>
      </c>
      <c r="L23" s="59">
        <v>0.13924050632911392</v>
      </c>
    </row>
    <row r="24" spans="2:12" ht="15">
      <c r="B24" s="44" t="s">
        <v>31</v>
      </c>
      <c r="C24" s="45">
        <v>271</v>
      </c>
      <c r="D24" s="46">
        <v>8.9086127547666011E-2</v>
      </c>
      <c r="E24" s="50">
        <v>0.70479704797047971</v>
      </c>
      <c r="F24" s="67">
        <v>0.29151291512915128</v>
      </c>
      <c r="G24" s="49">
        <v>3.6900369003690036E-3</v>
      </c>
      <c r="H24" s="50">
        <v>0.28044280442804426</v>
      </c>
      <c r="I24" s="51">
        <v>0.53136531365313655</v>
      </c>
      <c r="J24" s="51">
        <v>0.13284132841328414</v>
      </c>
      <c r="K24" s="51">
        <v>0.15129151291512916</v>
      </c>
      <c r="L24" s="52">
        <v>0.15867158671586715</v>
      </c>
    </row>
    <row r="25" spans="2:12" ht="14.25">
      <c r="B25" s="254" t="s">
        <v>98</v>
      </c>
      <c r="C25" s="53">
        <v>40</v>
      </c>
      <c r="D25" s="54">
        <v>1.3149243918474688E-2</v>
      </c>
      <c r="E25" s="55">
        <v>0.57499999999999996</v>
      </c>
      <c r="F25" s="56">
        <v>0.42499999999999999</v>
      </c>
      <c r="G25" s="57">
        <v>0</v>
      </c>
      <c r="H25" s="55">
        <v>0.2</v>
      </c>
      <c r="I25" s="58">
        <v>0.42499999999999999</v>
      </c>
      <c r="J25" s="58">
        <v>0.05</v>
      </c>
      <c r="K25" s="58">
        <v>0.05</v>
      </c>
      <c r="L25" s="59">
        <v>0.42499999999999999</v>
      </c>
    </row>
    <row r="26" spans="2:12" ht="14.25">
      <c r="B26" s="254" t="s">
        <v>71</v>
      </c>
      <c r="C26" s="53">
        <v>1</v>
      </c>
      <c r="D26" s="54">
        <v>3.2873109796186721E-4</v>
      </c>
      <c r="E26" s="55">
        <v>1</v>
      </c>
      <c r="F26" s="56">
        <v>0</v>
      </c>
      <c r="G26" s="57">
        <v>0</v>
      </c>
      <c r="H26" s="55">
        <v>0</v>
      </c>
      <c r="I26" s="58">
        <v>1</v>
      </c>
      <c r="J26" s="58">
        <v>0</v>
      </c>
      <c r="K26" s="58">
        <v>0</v>
      </c>
      <c r="L26" s="59">
        <v>0</v>
      </c>
    </row>
    <row r="27" spans="2:12" ht="14.25">
      <c r="B27" s="254" t="s">
        <v>32</v>
      </c>
      <c r="C27" s="53">
        <v>41</v>
      </c>
      <c r="D27" s="54">
        <v>1.3477975016436555E-2</v>
      </c>
      <c r="E27" s="55">
        <v>0.58536585365853655</v>
      </c>
      <c r="F27" s="56">
        <v>0.41463414634146339</v>
      </c>
      <c r="G27" s="57">
        <v>0</v>
      </c>
      <c r="H27" s="55">
        <v>0.41463414634146339</v>
      </c>
      <c r="I27" s="58">
        <v>0.56097560975609762</v>
      </c>
      <c r="J27" s="58">
        <v>7.3170731707317069E-2</v>
      </c>
      <c r="K27" s="58">
        <v>0.14634146341463414</v>
      </c>
      <c r="L27" s="59">
        <v>0.1951219512195122</v>
      </c>
    </row>
    <row r="28" spans="2:12" ht="14.25">
      <c r="B28" s="254" t="s">
        <v>33</v>
      </c>
      <c r="C28" s="53">
        <v>39</v>
      </c>
      <c r="D28" s="54">
        <v>1.282051282051282E-2</v>
      </c>
      <c r="E28" s="55">
        <v>0.92307692307692313</v>
      </c>
      <c r="F28" s="56">
        <v>7.6923076923076927E-2</v>
      </c>
      <c r="G28" s="57">
        <v>0</v>
      </c>
      <c r="H28" s="55">
        <v>0.20512820512820512</v>
      </c>
      <c r="I28" s="58">
        <v>0.41025641025641024</v>
      </c>
      <c r="J28" s="58">
        <v>0.10256410256410256</v>
      </c>
      <c r="K28" s="58">
        <v>0.33333333333333331</v>
      </c>
      <c r="L28" s="59">
        <v>0.15384615384615385</v>
      </c>
    </row>
    <row r="29" spans="2:12" ht="14.25">
      <c r="B29" s="254" t="s">
        <v>99</v>
      </c>
      <c r="C29" s="53">
        <v>45</v>
      </c>
      <c r="D29" s="54">
        <v>1.4792899408284023E-2</v>
      </c>
      <c r="E29" s="55">
        <v>0.73333333333333328</v>
      </c>
      <c r="F29" s="56">
        <v>0.26666666666666666</v>
      </c>
      <c r="G29" s="57">
        <v>0</v>
      </c>
      <c r="H29" s="55">
        <v>0.15555555555555556</v>
      </c>
      <c r="I29" s="58">
        <v>0.4</v>
      </c>
      <c r="J29" s="58">
        <v>0.2</v>
      </c>
      <c r="K29" s="58">
        <v>0.2</v>
      </c>
      <c r="L29" s="59">
        <v>0.15555555555555556</v>
      </c>
    </row>
    <row r="30" spans="2:12" ht="14.25">
      <c r="B30" s="254" t="s">
        <v>35</v>
      </c>
      <c r="C30" s="53">
        <v>41</v>
      </c>
      <c r="D30" s="54">
        <v>1.3477975016436555E-2</v>
      </c>
      <c r="E30" s="55">
        <v>0.78048780487804881</v>
      </c>
      <c r="F30" s="56">
        <v>0.1951219512195122</v>
      </c>
      <c r="G30" s="57">
        <v>2.4390243902439025E-2</v>
      </c>
      <c r="H30" s="55">
        <v>0.3902439024390244</v>
      </c>
      <c r="I30" s="58">
        <v>0.65853658536585369</v>
      </c>
      <c r="J30" s="58">
        <v>0.14634146341463414</v>
      </c>
      <c r="K30" s="58">
        <v>0.14634146341463414</v>
      </c>
      <c r="L30" s="59">
        <v>2.4390243902439025E-2</v>
      </c>
    </row>
    <row r="31" spans="2:12" ht="14.25">
      <c r="B31" s="254" t="s">
        <v>101</v>
      </c>
      <c r="C31" s="53">
        <v>25</v>
      </c>
      <c r="D31" s="54">
        <v>8.2182774490466796E-3</v>
      </c>
      <c r="E31" s="55">
        <v>0.48</v>
      </c>
      <c r="F31" s="56">
        <v>0.52</v>
      </c>
      <c r="G31" s="57">
        <v>0</v>
      </c>
      <c r="H31" s="55">
        <v>0.4</v>
      </c>
      <c r="I31" s="58">
        <v>0.64</v>
      </c>
      <c r="J31" s="58">
        <v>0.24</v>
      </c>
      <c r="K31" s="58">
        <v>0.04</v>
      </c>
      <c r="L31" s="59">
        <v>0.08</v>
      </c>
    </row>
    <row r="32" spans="2:12" ht="14.25">
      <c r="B32" s="254" t="s">
        <v>37</v>
      </c>
      <c r="C32" s="53">
        <v>27</v>
      </c>
      <c r="D32" s="54">
        <v>8.8757396449704144E-3</v>
      </c>
      <c r="E32" s="55">
        <v>0.85185185185185186</v>
      </c>
      <c r="F32" s="56">
        <v>0.14814814814814814</v>
      </c>
      <c r="G32" s="57">
        <v>0</v>
      </c>
      <c r="H32" s="55">
        <v>0.22222222222222221</v>
      </c>
      <c r="I32" s="58">
        <v>0.62962962962962965</v>
      </c>
      <c r="J32" s="58">
        <v>0.18518518518518517</v>
      </c>
      <c r="K32" s="58">
        <v>7.407407407407407E-2</v>
      </c>
      <c r="L32" s="59">
        <v>7.407407407407407E-2</v>
      </c>
    </row>
    <row r="33" spans="2:12" ht="14.25">
      <c r="B33" s="255" t="s">
        <v>38</v>
      </c>
      <c r="C33" s="60">
        <v>12</v>
      </c>
      <c r="D33" s="61">
        <v>3.9447731755424065E-3</v>
      </c>
      <c r="E33" s="62">
        <v>0.58333333333333337</v>
      </c>
      <c r="F33" s="63">
        <v>0.41666666666666669</v>
      </c>
      <c r="G33" s="64">
        <v>0</v>
      </c>
      <c r="H33" s="62">
        <v>0.33333333333333331</v>
      </c>
      <c r="I33" s="65">
        <v>0.75</v>
      </c>
      <c r="J33" s="65">
        <v>8.3333333333333329E-2</v>
      </c>
      <c r="K33" s="65">
        <v>0.16666666666666666</v>
      </c>
      <c r="L33" s="66">
        <v>0</v>
      </c>
    </row>
    <row r="34" spans="2:12" ht="15">
      <c r="B34" s="44" t="s">
        <v>39</v>
      </c>
      <c r="C34" s="45">
        <v>422</v>
      </c>
      <c r="D34" s="46">
        <v>0.13872452333990795</v>
      </c>
      <c r="E34" s="50">
        <v>0.85510688836104509</v>
      </c>
      <c r="F34" s="67">
        <v>0.14251781472684086</v>
      </c>
      <c r="G34" s="49">
        <v>2.3752969121140144E-3</v>
      </c>
      <c r="H34" s="50">
        <v>0.40284360189573459</v>
      </c>
      <c r="I34" s="51">
        <v>0.77488151658767768</v>
      </c>
      <c r="J34" s="51">
        <v>0.16587677725118483</v>
      </c>
      <c r="K34" s="51">
        <v>4.9763033175355451E-2</v>
      </c>
      <c r="L34" s="52">
        <v>7.1090047393364926E-3</v>
      </c>
    </row>
    <row r="35" spans="2:12" ht="14.25">
      <c r="B35" s="254" t="s">
        <v>102</v>
      </c>
      <c r="C35" s="53">
        <v>24</v>
      </c>
      <c r="D35" s="54">
        <v>7.889546351084813E-3</v>
      </c>
      <c r="E35" s="55">
        <v>0.83333333333333337</v>
      </c>
      <c r="F35" s="56">
        <v>0.16666666666666666</v>
      </c>
      <c r="G35" s="57">
        <v>0</v>
      </c>
      <c r="H35" s="55">
        <v>0.41666666666666669</v>
      </c>
      <c r="I35" s="58">
        <v>0.70833333333333337</v>
      </c>
      <c r="J35" s="58">
        <v>0.16666666666666666</v>
      </c>
      <c r="K35" s="58">
        <v>4.1666666666666664E-2</v>
      </c>
      <c r="L35" s="59">
        <v>8.3333333333333329E-2</v>
      </c>
    </row>
    <row r="36" spans="2:12" ht="14.25">
      <c r="B36" s="254" t="s">
        <v>103</v>
      </c>
      <c r="C36" s="53">
        <v>4</v>
      </c>
      <c r="D36" s="54">
        <v>1.3149243918474688E-3</v>
      </c>
      <c r="E36" s="55">
        <v>1</v>
      </c>
      <c r="F36" s="56">
        <v>0</v>
      </c>
      <c r="G36" s="57">
        <v>0</v>
      </c>
      <c r="H36" s="55">
        <v>0.25</v>
      </c>
      <c r="I36" s="58">
        <v>0.5</v>
      </c>
      <c r="J36" s="58">
        <v>0.25</v>
      </c>
      <c r="K36" s="58">
        <v>0.25</v>
      </c>
      <c r="L36" s="59">
        <v>0</v>
      </c>
    </row>
    <row r="37" spans="2:12" ht="14.25">
      <c r="B37" s="254" t="s">
        <v>104</v>
      </c>
      <c r="C37" s="53">
        <v>16</v>
      </c>
      <c r="D37" s="54">
        <v>5.2596975673898753E-3</v>
      </c>
      <c r="E37" s="55">
        <v>1</v>
      </c>
      <c r="F37" s="56">
        <v>0</v>
      </c>
      <c r="G37" s="57">
        <v>0</v>
      </c>
      <c r="H37" s="55">
        <v>0.375</v>
      </c>
      <c r="I37" s="58">
        <v>0.6875</v>
      </c>
      <c r="J37" s="58">
        <v>0.25</v>
      </c>
      <c r="K37" s="58">
        <v>6.25E-2</v>
      </c>
      <c r="L37" s="59">
        <v>0</v>
      </c>
    </row>
    <row r="38" spans="2:12" ht="14.25">
      <c r="B38" s="254" t="s">
        <v>105</v>
      </c>
      <c r="C38" s="53">
        <v>11</v>
      </c>
      <c r="D38" s="54">
        <v>3.6160420775805391E-3</v>
      </c>
      <c r="E38" s="55">
        <v>1</v>
      </c>
      <c r="F38" s="56">
        <v>0</v>
      </c>
      <c r="G38" s="57">
        <v>0</v>
      </c>
      <c r="H38" s="55">
        <v>0.72727272727272729</v>
      </c>
      <c r="I38" s="58">
        <v>0.81818181818181823</v>
      </c>
      <c r="J38" s="58">
        <v>0</v>
      </c>
      <c r="K38" s="58">
        <v>0.18181818181818182</v>
      </c>
      <c r="L38" s="59">
        <v>0</v>
      </c>
    </row>
    <row r="39" spans="2:12" ht="14.25">
      <c r="B39" s="254" t="s">
        <v>42</v>
      </c>
      <c r="C39" s="53">
        <v>11</v>
      </c>
      <c r="D39" s="54">
        <v>3.6160420775805391E-3</v>
      </c>
      <c r="E39" s="55">
        <v>0.90909090909090906</v>
      </c>
      <c r="F39" s="56">
        <v>9.0909090909090912E-2</v>
      </c>
      <c r="G39" s="57">
        <v>0</v>
      </c>
      <c r="H39" s="55">
        <v>0.45454545454545453</v>
      </c>
      <c r="I39" s="58">
        <v>1</v>
      </c>
      <c r="J39" s="58">
        <v>0</v>
      </c>
      <c r="K39" s="58">
        <v>0</v>
      </c>
      <c r="L39" s="59">
        <v>0</v>
      </c>
    </row>
    <row r="40" spans="2:12" ht="14.25">
      <c r="B40" s="254" t="s">
        <v>106</v>
      </c>
      <c r="C40" s="53">
        <v>101</v>
      </c>
      <c r="D40" s="54">
        <v>3.3201840894148585E-2</v>
      </c>
      <c r="E40" s="55">
        <v>0.87</v>
      </c>
      <c r="F40" s="56">
        <v>0.13</v>
      </c>
      <c r="G40" s="57">
        <v>0</v>
      </c>
      <c r="H40" s="55">
        <v>0.44554455445544555</v>
      </c>
      <c r="I40" s="58">
        <v>0.85148514851485146</v>
      </c>
      <c r="J40" s="58">
        <v>0.12871287128712872</v>
      </c>
      <c r="K40" s="58">
        <v>9.9009900990099011E-3</v>
      </c>
      <c r="L40" s="59">
        <v>0</v>
      </c>
    </row>
    <row r="41" spans="2:12" ht="14.25">
      <c r="B41" s="254" t="s">
        <v>107</v>
      </c>
      <c r="C41" s="53">
        <v>89</v>
      </c>
      <c r="D41" s="54">
        <v>2.9257067718606179E-2</v>
      </c>
      <c r="E41" s="55">
        <v>0.9213483146067416</v>
      </c>
      <c r="F41" s="56">
        <v>7.8651685393258425E-2</v>
      </c>
      <c r="G41" s="57">
        <v>0</v>
      </c>
      <c r="H41" s="55">
        <v>0.48314606741573035</v>
      </c>
      <c r="I41" s="58">
        <v>0.88764044943820219</v>
      </c>
      <c r="J41" s="58">
        <v>0.11235955056179775</v>
      </c>
      <c r="K41" s="58">
        <v>0</v>
      </c>
      <c r="L41" s="59">
        <v>0</v>
      </c>
    </row>
    <row r="42" spans="2:12" ht="14.25">
      <c r="B42" s="254" t="s">
        <v>44</v>
      </c>
      <c r="C42" s="53">
        <v>57</v>
      </c>
      <c r="D42" s="54">
        <v>1.8737672583826429E-2</v>
      </c>
      <c r="E42" s="55">
        <v>0.96491228070175439</v>
      </c>
      <c r="F42" s="56">
        <v>3.5087719298245612E-2</v>
      </c>
      <c r="G42" s="57">
        <v>0</v>
      </c>
      <c r="H42" s="55">
        <v>0.22807017543859648</v>
      </c>
      <c r="I42" s="58">
        <v>0.59649122807017541</v>
      </c>
      <c r="J42" s="58">
        <v>0.36842105263157893</v>
      </c>
      <c r="K42" s="58">
        <v>3.5087719298245612E-2</v>
      </c>
      <c r="L42" s="59">
        <v>0</v>
      </c>
    </row>
    <row r="43" spans="2:12" ht="14.25">
      <c r="B43" s="254" t="s">
        <v>108</v>
      </c>
      <c r="C43" s="53">
        <v>44</v>
      </c>
      <c r="D43" s="54">
        <v>1.4464168310322156E-2</v>
      </c>
      <c r="E43" s="55">
        <v>0.95454545454545459</v>
      </c>
      <c r="F43" s="56">
        <v>4.5454545454545456E-2</v>
      </c>
      <c r="G43" s="57">
        <v>0</v>
      </c>
      <c r="H43" s="55">
        <v>0.36363636363636365</v>
      </c>
      <c r="I43" s="58">
        <v>0.79545454545454541</v>
      </c>
      <c r="J43" s="58">
        <v>0.11363636363636363</v>
      </c>
      <c r="K43" s="58">
        <v>6.8181818181818177E-2</v>
      </c>
      <c r="L43" s="59">
        <v>2.2727272727272728E-2</v>
      </c>
    </row>
    <row r="44" spans="2:12" ht="14.25">
      <c r="B44" s="255" t="s">
        <v>47</v>
      </c>
      <c r="C44" s="60">
        <v>65</v>
      </c>
      <c r="D44" s="61">
        <v>2.1367521367521368E-2</v>
      </c>
      <c r="E44" s="62">
        <v>0.50769230769230766</v>
      </c>
      <c r="F44" s="63">
        <v>0.47692307692307695</v>
      </c>
      <c r="G44" s="64">
        <v>1.5384615384615385E-2</v>
      </c>
      <c r="H44" s="62">
        <v>0.35384615384615387</v>
      </c>
      <c r="I44" s="65">
        <v>0.66153846153846152</v>
      </c>
      <c r="J44" s="65">
        <v>0.18461538461538463</v>
      </c>
      <c r="K44" s="65">
        <v>0.15384615384615385</v>
      </c>
      <c r="L44" s="66">
        <v>0</v>
      </c>
    </row>
    <row r="45" spans="2:12" ht="15">
      <c r="B45" s="44" t="s">
        <v>48</v>
      </c>
      <c r="C45" s="45">
        <v>699</v>
      </c>
      <c r="D45" s="46">
        <v>0.22978303747534518</v>
      </c>
      <c r="E45" s="50">
        <v>0.29411764705882354</v>
      </c>
      <c r="F45" s="67">
        <v>0.70157819225251072</v>
      </c>
      <c r="G45" s="49">
        <v>4.30416068866571E-3</v>
      </c>
      <c r="H45" s="50">
        <v>0.2603719599427754</v>
      </c>
      <c r="I45" s="51">
        <v>0.6080114449213162</v>
      </c>
      <c r="J45" s="51">
        <v>6.8669527896995708E-2</v>
      </c>
      <c r="K45" s="51">
        <v>3.7195994277539342E-2</v>
      </c>
      <c r="L45" s="52">
        <v>0.23891273247496422</v>
      </c>
    </row>
    <row r="46" spans="2:12" ht="14.25">
      <c r="B46" s="254" t="s">
        <v>109</v>
      </c>
      <c r="C46" s="53">
        <v>74</v>
      </c>
      <c r="D46" s="54">
        <v>2.4326101249178174E-2</v>
      </c>
      <c r="E46" s="55">
        <v>0.14864864864864866</v>
      </c>
      <c r="F46" s="56">
        <v>0.85135135135135132</v>
      </c>
      <c r="G46" s="57">
        <v>0</v>
      </c>
      <c r="H46" s="55">
        <v>0.20270270270270271</v>
      </c>
      <c r="I46" s="58">
        <v>0.5</v>
      </c>
      <c r="J46" s="58">
        <v>6.7567567567567571E-2</v>
      </c>
      <c r="K46" s="58">
        <v>8.1081081081081086E-2</v>
      </c>
      <c r="L46" s="59">
        <v>0.3108108108108108</v>
      </c>
    </row>
    <row r="47" spans="2:12" ht="14.25">
      <c r="B47" s="254" t="s">
        <v>110</v>
      </c>
      <c r="C47" s="53">
        <v>2</v>
      </c>
      <c r="D47" s="54">
        <v>6.5746219592373442E-4</v>
      </c>
      <c r="E47" s="55">
        <v>0</v>
      </c>
      <c r="F47" s="56">
        <v>1</v>
      </c>
      <c r="G47" s="57">
        <v>0</v>
      </c>
      <c r="H47" s="55">
        <v>1</v>
      </c>
      <c r="I47" s="58">
        <v>1</v>
      </c>
      <c r="J47" s="58">
        <v>0</v>
      </c>
      <c r="K47" s="58">
        <v>0</v>
      </c>
      <c r="L47" s="59">
        <v>0</v>
      </c>
    </row>
    <row r="48" spans="2:12" ht="14.25">
      <c r="B48" s="254" t="s">
        <v>50</v>
      </c>
      <c r="C48" s="53">
        <v>54</v>
      </c>
      <c r="D48" s="54">
        <v>1.7751479289940829E-2</v>
      </c>
      <c r="E48" s="55">
        <v>0.5</v>
      </c>
      <c r="F48" s="56">
        <v>0.5</v>
      </c>
      <c r="G48" s="57">
        <v>0</v>
      </c>
      <c r="H48" s="55">
        <v>0.24074074074074073</v>
      </c>
      <c r="I48" s="58">
        <v>0.66666666666666663</v>
      </c>
      <c r="J48" s="58">
        <v>0.22222222222222221</v>
      </c>
      <c r="K48" s="58">
        <v>3.7037037037037035E-2</v>
      </c>
      <c r="L48" s="59">
        <v>1.8518518518518517E-2</v>
      </c>
    </row>
    <row r="49" spans="2:12" ht="14.25">
      <c r="B49" s="254" t="s">
        <v>111</v>
      </c>
      <c r="C49" s="53">
        <v>65</v>
      </c>
      <c r="D49" s="54">
        <v>2.1367521367521368E-2</v>
      </c>
      <c r="E49" s="55">
        <v>0.30769230769230771</v>
      </c>
      <c r="F49" s="56">
        <v>0.69230769230769229</v>
      </c>
      <c r="G49" s="57">
        <v>0</v>
      </c>
      <c r="H49" s="55">
        <v>0.35384615384615387</v>
      </c>
      <c r="I49" s="58">
        <v>0.8</v>
      </c>
      <c r="J49" s="58">
        <v>7.6923076923076927E-2</v>
      </c>
      <c r="K49" s="58">
        <v>3.0769230769230771E-2</v>
      </c>
      <c r="L49" s="59">
        <v>9.2307692307692313E-2</v>
      </c>
    </row>
    <row r="50" spans="2:12" ht="14.25">
      <c r="B50" s="254" t="s">
        <v>112</v>
      </c>
      <c r="C50" s="53">
        <v>4</v>
      </c>
      <c r="D50" s="54">
        <v>1.3149243918474688E-3</v>
      </c>
      <c r="E50" s="55">
        <v>0.5</v>
      </c>
      <c r="F50" s="56">
        <v>0.5</v>
      </c>
      <c r="G50" s="57">
        <v>0</v>
      </c>
      <c r="H50" s="55">
        <v>0.25</v>
      </c>
      <c r="I50" s="58">
        <v>1</v>
      </c>
      <c r="J50" s="58">
        <v>0</v>
      </c>
      <c r="K50" s="58">
        <v>0</v>
      </c>
      <c r="L50" s="59">
        <v>0</v>
      </c>
    </row>
    <row r="51" spans="2:12" ht="14.25">
      <c r="B51" s="254" t="s">
        <v>113</v>
      </c>
      <c r="C51" s="53">
        <v>34</v>
      </c>
      <c r="D51" s="54">
        <v>1.1176857330703484E-2</v>
      </c>
      <c r="E51" s="55">
        <v>0.48484848484848486</v>
      </c>
      <c r="F51" s="56">
        <v>0.45454545454545453</v>
      </c>
      <c r="G51" s="57">
        <v>6.0606060606060608E-2</v>
      </c>
      <c r="H51" s="55">
        <v>0.23529411764705882</v>
      </c>
      <c r="I51" s="58">
        <v>0.55882352941176472</v>
      </c>
      <c r="J51" s="58">
        <v>0.20588235294117646</v>
      </c>
      <c r="K51" s="58">
        <v>8.8235294117647065E-2</v>
      </c>
      <c r="L51" s="59">
        <v>5.8823529411764705E-2</v>
      </c>
    </row>
    <row r="52" spans="2:12" ht="14.25">
      <c r="B52" s="254" t="s">
        <v>114</v>
      </c>
      <c r="C52" s="53">
        <v>10</v>
      </c>
      <c r="D52" s="54">
        <v>3.2873109796186721E-3</v>
      </c>
      <c r="E52" s="55">
        <v>0.5</v>
      </c>
      <c r="F52" s="56">
        <v>0.5</v>
      </c>
      <c r="G52" s="57">
        <v>0</v>
      </c>
      <c r="H52" s="55">
        <v>0.5</v>
      </c>
      <c r="I52" s="58">
        <v>0.7</v>
      </c>
      <c r="J52" s="58">
        <v>0.2</v>
      </c>
      <c r="K52" s="58">
        <v>0</v>
      </c>
      <c r="L52" s="59">
        <v>0.1</v>
      </c>
    </row>
    <row r="53" spans="2:12" ht="14.25">
      <c r="B53" s="254" t="s">
        <v>115</v>
      </c>
      <c r="C53" s="53">
        <v>22</v>
      </c>
      <c r="D53" s="54">
        <v>7.2320841551610782E-3</v>
      </c>
      <c r="E53" s="55">
        <v>0.2857142857142857</v>
      </c>
      <c r="F53" s="56">
        <v>0.7142857142857143</v>
      </c>
      <c r="G53" s="57">
        <v>0</v>
      </c>
      <c r="H53" s="55">
        <v>0.22727272727272727</v>
      </c>
      <c r="I53" s="58">
        <v>0.54545454545454541</v>
      </c>
      <c r="J53" s="58">
        <v>9.0909090909090912E-2</v>
      </c>
      <c r="K53" s="58">
        <v>0</v>
      </c>
      <c r="L53" s="59">
        <v>0.31818181818181818</v>
      </c>
    </row>
    <row r="54" spans="2:12" ht="14.25">
      <c r="B54" s="254" t="s">
        <v>72</v>
      </c>
      <c r="C54" s="53">
        <v>2</v>
      </c>
      <c r="D54" s="54">
        <v>6.5746219592373442E-4</v>
      </c>
      <c r="E54" s="55">
        <v>0.5</v>
      </c>
      <c r="F54" s="56">
        <v>0.5</v>
      </c>
      <c r="G54" s="57">
        <v>0</v>
      </c>
      <c r="H54" s="55">
        <v>0.5</v>
      </c>
      <c r="I54" s="58">
        <v>0.5</v>
      </c>
      <c r="J54" s="58">
        <v>0.5</v>
      </c>
      <c r="K54" s="58">
        <v>0</v>
      </c>
      <c r="L54" s="59">
        <v>0</v>
      </c>
    </row>
    <row r="55" spans="2:12" ht="14.25">
      <c r="B55" s="254" t="s">
        <v>116</v>
      </c>
      <c r="C55" s="53">
        <v>93</v>
      </c>
      <c r="D55" s="54">
        <v>3.0571992110453649E-2</v>
      </c>
      <c r="E55" s="55">
        <v>0.24731182795698925</v>
      </c>
      <c r="F55" s="56">
        <v>0.75268817204301075</v>
      </c>
      <c r="G55" s="57">
        <v>0</v>
      </c>
      <c r="H55" s="55">
        <v>0.24731182795698925</v>
      </c>
      <c r="I55" s="58">
        <v>0.58064516129032262</v>
      </c>
      <c r="J55" s="58">
        <v>3.2258064516129031E-2</v>
      </c>
      <c r="K55" s="58">
        <v>4.3010752688172046E-2</v>
      </c>
      <c r="L55" s="59">
        <v>0.31182795698924731</v>
      </c>
    </row>
    <row r="56" spans="2:12" ht="14.25">
      <c r="B56" s="254" t="s">
        <v>117</v>
      </c>
      <c r="C56" s="53">
        <v>6</v>
      </c>
      <c r="D56" s="54">
        <v>1.9723865877712033E-3</v>
      </c>
      <c r="E56" s="55">
        <v>0</v>
      </c>
      <c r="F56" s="56">
        <v>1</v>
      </c>
      <c r="G56" s="57">
        <v>0</v>
      </c>
      <c r="H56" s="55">
        <v>0.16666666666666666</v>
      </c>
      <c r="I56" s="58">
        <v>0.83333333333333337</v>
      </c>
      <c r="J56" s="58">
        <v>0.16666666666666666</v>
      </c>
      <c r="K56" s="58">
        <v>0</v>
      </c>
      <c r="L56" s="59">
        <v>0</v>
      </c>
    </row>
    <row r="57" spans="2:12" ht="14.25">
      <c r="B57" s="254" t="s">
        <v>118</v>
      </c>
      <c r="C57" s="53">
        <v>67</v>
      </c>
      <c r="D57" s="54">
        <v>2.2024983563445101E-2</v>
      </c>
      <c r="E57" s="55">
        <v>0.29850746268656714</v>
      </c>
      <c r="F57" s="56">
        <v>0.70149253731343286</v>
      </c>
      <c r="G57" s="57">
        <v>0</v>
      </c>
      <c r="H57" s="55">
        <v>0.14925373134328357</v>
      </c>
      <c r="I57" s="58">
        <v>0.43283582089552236</v>
      </c>
      <c r="J57" s="58">
        <v>5.9701492537313432E-2</v>
      </c>
      <c r="K57" s="58">
        <v>4.4776119402985072E-2</v>
      </c>
      <c r="L57" s="59">
        <v>0.43283582089552236</v>
      </c>
    </row>
    <row r="58" spans="2:12" ht="14.25">
      <c r="B58" s="254" t="s">
        <v>120</v>
      </c>
      <c r="C58" s="53">
        <v>69</v>
      </c>
      <c r="D58" s="54">
        <v>2.2682445759368838E-2</v>
      </c>
      <c r="E58" s="55">
        <v>0.3188405797101449</v>
      </c>
      <c r="F58" s="56">
        <v>0.6811594202898551</v>
      </c>
      <c r="G58" s="57">
        <v>0</v>
      </c>
      <c r="H58" s="55">
        <v>0.34782608695652173</v>
      </c>
      <c r="I58" s="58">
        <v>0.75362318840579712</v>
      </c>
      <c r="J58" s="58">
        <v>4.3478260869565216E-2</v>
      </c>
      <c r="K58" s="58">
        <v>4.3478260869565216E-2</v>
      </c>
      <c r="L58" s="59">
        <v>8.6956521739130432E-2</v>
      </c>
    </row>
    <row r="59" spans="2:12" ht="14.25">
      <c r="B59" s="254" t="s">
        <v>121</v>
      </c>
      <c r="C59" s="53">
        <v>52</v>
      </c>
      <c r="D59" s="54">
        <v>1.7094017094017096E-2</v>
      </c>
      <c r="E59" s="55">
        <v>9.6153846153846159E-2</v>
      </c>
      <c r="F59" s="56">
        <v>0.90384615384615385</v>
      </c>
      <c r="G59" s="57">
        <v>0</v>
      </c>
      <c r="H59" s="55">
        <v>0.42307692307692307</v>
      </c>
      <c r="I59" s="58">
        <v>0.90384615384615385</v>
      </c>
      <c r="J59" s="58">
        <v>1.9230769230769232E-2</v>
      </c>
      <c r="K59" s="58">
        <v>3.8461538461538464E-2</v>
      </c>
      <c r="L59" s="59">
        <v>0</v>
      </c>
    </row>
    <row r="60" spans="2:12" ht="14.45" customHeight="1">
      <c r="B60" s="254" t="s">
        <v>122</v>
      </c>
      <c r="C60" s="53">
        <v>79</v>
      </c>
      <c r="D60" s="54">
        <v>2.5969756738987507E-2</v>
      </c>
      <c r="E60" s="55">
        <v>0.43037974683544306</v>
      </c>
      <c r="F60" s="56">
        <v>0.569620253164557</v>
      </c>
      <c r="G60" s="57">
        <v>0</v>
      </c>
      <c r="H60" s="55">
        <v>0.10126582278481013</v>
      </c>
      <c r="I60" s="58">
        <v>0.22784810126582278</v>
      </c>
      <c r="J60" s="58">
        <v>1.2658227848101266E-2</v>
      </c>
      <c r="K60" s="58">
        <v>1.2658227848101266E-2</v>
      </c>
      <c r="L60" s="59">
        <v>0.72151898734177211</v>
      </c>
    </row>
    <row r="61" spans="2:12" ht="14.25">
      <c r="B61" s="254" t="s">
        <v>126</v>
      </c>
      <c r="C61" s="53">
        <v>61</v>
      </c>
      <c r="D61" s="54">
        <v>2.0052596975673898E-2</v>
      </c>
      <c r="E61" s="55">
        <v>0.19672131147540983</v>
      </c>
      <c r="F61" s="56">
        <v>0.78688524590163933</v>
      </c>
      <c r="G61" s="57">
        <v>1.6393442622950821E-2</v>
      </c>
      <c r="H61" s="55">
        <v>0.29508196721311475</v>
      </c>
      <c r="I61" s="58">
        <v>0.73770491803278693</v>
      </c>
      <c r="J61" s="58">
        <v>1.6393442622950821E-2</v>
      </c>
      <c r="K61" s="58">
        <v>0</v>
      </c>
      <c r="L61" s="59">
        <v>9.8360655737704916E-2</v>
      </c>
    </row>
    <row r="62" spans="2:12" ht="14.25">
      <c r="B62" s="255" t="s">
        <v>127</v>
      </c>
      <c r="C62" s="60">
        <v>5</v>
      </c>
      <c r="D62" s="61">
        <v>1.643655489809336E-3</v>
      </c>
      <c r="E62" s="62">
        <v>0.2</v>
      </c>
      <c r="F62" s="63">
        <v>0.8</v>
      </c>
      <c r="G62" s="64">
        <v>0</v>
      </c>
      <c r="H62" s="62">
        <v>0.6</v>
      </c>
      <c r="I62" s="65">
        <v>1</v>
      </c>
      <c r="J62" s="65">
        <v>0</v>
      </c>
      <c r="K62" s="65">
        <v>0</v>
      </c>
      <c r="L62" s="66">
        <v>0</v>
      </c>
    </row>
    <row r="63" spans="2:12" ht="15">
      <c r="B63" s="44" t="s">
        <v>60</v>
      </c>
      <c r="C63" s="45">
        <v>177</v>
      </c>
      <c r="D63" s="46">
        <v>5.8185404339250492E-2</v>
      </c>
      <c r="E63" s="50">
        <v>0.38418079096045199</v>
      </c>
      <c r="F63" s="67">
        <v>0.61581920903954801</v>
      </c>
      <c r="G63" s="49">
        <v>0</v>
      </c>
      <c r="H63" s="50">
        <v>0.42937853107344631</v>
      </c>
      <c r="I63" s="51">
        <v>0.79096045197740117</v>
      </c>
      <c r="J63" s="51">
        <v>9.6045197740112997E-2</v>
      </c>
      <c r="K63" s="51">
        <v>5.0847457627118647E-2</v>
      </c>
      <c r="L63" s="52">
        <v>3.3898305084745763E-2</v>
      </c>
    </row>
    <row r="64" spans="2:12" ht="14.25">
      <c r="B64" s="254" t="s">
        <v>61</v>
      </c>
      <c r="C64" s="53">
        <v>26</v>
      </c>
      <c r="D64" s="54">
        <v>8.5470085470085479E-3</v>
      </c>
      <c r="E64" s="55">
        <v>0.15384615384615385</v>
      </c>
      <c r="F64" s="56">
        <v>0.84615384615384615</v>
      </c>
      <c r="G64" s="57">
        <v>0</v>
      </c>
      <c r="H64" s="55">
        <v>0.42307692307692307</v>
      </c>
      <c r="I64" s="58">
        <v>0.84615384615384615</v>
      </c>
      <c r="J64" s="58">
        <v>3.8461538461538464E-2</v>
      </c>
      <c r="K64" s="58">
        <v>0</v>
      </c>
      <c r="L64" s="59">
        <v>3.8461538461538464E-2</v>
      </c>
    </row>
    <row r="65" spans="2:12" ht="14.25">
      <c r="B65" s="254" t="s">
        <v>128</v>
      </c>
      <c r="C65" s="53">
        <v>33</v>
      </c>
      <c r="D65" s="54">
        <v>1.0848126232741617E-2</v>
      </c>
      <c r="E65" s="55">
        <v>0.42424242424242425</v>
      </c>
      <c r="F65" s="56">
        <v>0.5757575757575758</v>
      </c>
      <c r="G65" s="57">
        <v>0</v>
      </c>
      <c r="H65" s="55">
        <v>0.24242424242424243</v>
      </c>
      <c r="I65" s="58">
        <v>0.63636363636363635</v>
      </c>
      <c r="J65" s="58">
        <v>0.21212121212121213</v>
      </c>
      <c r="K65" s="58">
        <v>9.0909090909090912E-2</v>
      </c>
      <c r="L65" s="59">
        <v>3.0303030303030304E-2</v>
      </c>
    </row>
    <row r="66" spans="2:12" ht="14.25">
      <c r="B66" s="254" t="s">
        <v>63</v>
      </c>
      <c r="C66" s="53">
        <v>51</v>
      </c>
      <c r="D66" s="54">
        <v>1.6765285996055226E-2</v>
      </c>
      <c r="E66" s="55">
        <v>0.27450980392156865</v>
      </c>
      <c r="F66" s="56">
        <v>0.72549019607843135</v>
      </c>
      <c r="G66" s="57">
        <v>0</v>
      </c>
      <c r="H66" s="55">
        <v>0.47058823529411764</v>
      </c>
      <c r="I66" s="58">
        <v>0.76470588235294112</v>
      </c>
      <c r="J66" s="58">
        <v>0.13725490196078433</v>
      </c>
      <c r="K66" s="58">
        <v>5.8823529411764705E-2</v>
      </c>
      <c r="L66" s="59">
        <v>1.9607843137254902E-2</v>
      </c>
    </row>
    <row r="67" spans="2:12" ht="14.25">
      <c r="B67" s="255" t="s">
        <v>64</v>
      </c>
      <c r="C67" s="60">
        <v>67</v>
      </c>
      <c r="D67" s="61">
        <v>2.2024983563445101E-2</v>
      </c>
      <c r="E67" s="62">
        <v>0.53731343283582089</v>
      </c>
      <c r="F67" s="63">
        <v>0.46268656716417911</v>
      </c>
      <c r="G67" s="64">
        <v>0</v>
      </c>
      <c r="H67" s="62">
        <v>0.4925373134328358</v>
      </c>
      <c r="I67" s="65">
        <v>0.86567164179104472</v>
      </c>
      <c r="J67" s="65">
        <v>2.9850746268656716E-2</v>
      </c>
      <c r="K67" s="65">
        <v>4.4776119402985072E-2</v>
      </c>
      <c r="L67" s="66">
        <v>4.4776119402985072E-2</v>
      </c>
    </row>
    <row r="68" spans="2:12" ht="15">
      <c r="B68" s="44" t="s">
        <v>65</v>
      </c>
      <c r="C68" s="45">
        <v>194</v>
      </c>
      <c r="D68" s="46">
        <v>6.3773833004602237E-2</v>
      </c>
      <c r="E68" s="50">
        <v>0.634020618556701</v>
      </c>
      <c r="F68" s="67">
        <v>0.35567010309278352</v>
      </c>
      <c r="G68" s="49">
        <v>1.0309278350515464E-2</v>
      </c>
      <c r="H68" s="50">
        <v>0.40206185567010311</v>
      </c>
      <c r="I68" s="51">
        <v>0.7010309278350515</v>
      </c>
      <c r="J68" s="51">
        <v>0.14948453608247422</v>
      </c>
      <c r="K68" s="51">
        <v>7.7319587628865982E-2</v>
      </c>
      <c r="L68" s="52">
        <v>3.0927835051546393E-2</v>
      </c>
    </row>
    <row r="69" spans="2:12" ht="14.25">
      <c r="B69" s="254" t="s">
        <v>129</v>
      </c>
      <c r="C69" s="53">
        <v>30</v>
      </c>
      <c r="D69" s="54">
        <v>9.8619329388560158E-3</v>
      </c>
      <c r="E69" s="55">
        <v>0.8</v>
      </c>
      <c r="F69" s="56">
        <v>0.16666666666666666</v>
      </c>
      <c r="G69" s="57">
        <v>3.3333333333333333E-2</v>
      </c>
      <c r="H69" s="55">
        <v>0.4</v>
      </c>
      <c r="I69" s="58">
        <v>0.53333333333333333</v>
      </c>
      <c r="J69" s="58">
        <v>0.3</v>
      </c>
      <c r="K69" s="58">
        <v>0.16666666666666666</v>
      </c>
      <c r="L69" s="59">
        <v>0</v>
      </c>
    </row>
    <row r="70" spans="2:12" ht="14.25">
      <c r="B70" s="254" t="s">
        <v>130</v>
      </c>
      <c r="C70" s="53">
        <v>7</v>
      </c>
      <c r="D70" s="54">
        <v>2.3011176857330702E-3</v>
      </c>
      <c r="E70" s="55">
        <v>0.7142857142857143</v>
      </c>
      <c r="F70" s="56">
        <v>0.2857142857142857</v>
      </c>
      <c r="G70" s="57">
        <v>0</v>
      </c>
      <c r="H70" s="55">
        <v>0.42857142857142855</v>
      </c>
      <c r="I70" s="58">
        <v>0.7142857142857143</v>
      </c>
      <c r="J70" s="58">
        <v>0.14285714285714285</v>
      </c>
      <c r="K70" s="58">
        <v>0.14285714285714285</v>
      </c>
      <c r="L70" s="59">
        <v>0</v>
      </c>
    </row>
    <row r="71" spans="2:12" ht="14.25">
      <c r="B71" s="254" t="s">
        <v>131</v>
      </c>
      <c r="C71" s="53">
        <v>35</v>
      </c>
      <c r="D71" s="54">
        <v>1.1505588428665352E-2</v>
      </c>
      <c r="E71" s="55">
        <v>0.42857142857142855</v>
      </c>
      <c r="F71" s="56">
        <v>0.5714285714285714</v>
      </c>
      <c r="G71" s="57">
        <v>0</v>
      </c>
      <c r="H71" s="55">
        <v>0.45714285714285713</v>
      </c>
      <c r="I71" s="58">
        <v>0.62857142857142856</v>
      </c>
      <c r="J71" s="58">
        <v>0.14285714285714285</v>
      </c>
      <c r="K71" s="58">
        <v>5.7142857142857141E-2</v>
      </c>
      <c r="L71" s="59">
        <v>0.14285714285714285</v>
      </c>
    </row>
    <row r="72" spans="2:12" ht="14.25">
      <c r="B72" s="254" t="s">
        <v>132</v>
      </c>
      <c r="C72" s="53">
        <v>21</v>
      </c>
      <c r="D72" s="54">
        <v>6.9033530571992107E-3</v>
      </c>
      <c r="E72" s="55">
        <v>0.52380952380952384</v>
      </c>
      <c r="F72" s="56">
        <v>0.47619047619047616</v>
      </c>
      <c r="G72" s="57">
        <v>0</v>
      </c>
      <c r="H72" s="55">
        <v>0.23809523809523808</v>
      </c>
      <c r="I72" s="58">
        <v>0.76190476190476186</v>
      </c>
      <c r="J72" s="58">
        <v>0.14285714285714285</v>
      </c>
      <c r="K72" s="58">
        <v>0</v>
      </c>
      <c r="L72" s="59">
        <v>0</v>
      </c>
    </row>
    <row r="73" spans="2:12" ht="14.25">
      <c r="B73" s="254" t="s">
        <v>133</v>
      </c>
      <c r="C73" s="53">
        <v>60</v>
      </c>
      <c r="D73" s="54">
        <v>1.9723865877712032E-2</v>
      </c>
      <c r="E73" s="55">
        <v>0.6333333333333333</v>
      </c>
      <c r="F73" s="56">
        <v>0.36666666666666664</v>
      </c>
      <c r="G73" s="57">
        <v>0</v>
      </c>
      <c r="H73" s="55">
        <v>0.45</v>
      </c>
      <c r="I73" s="58">
        <v>0.76666666666666672</v>
      </c>
      <c r="J73" s="58">
        <v>6.6666666666666666E-2</v>
      </c>
      <c r="K73" s="58">
        <v>6.6666666666666666E-2</v>
      </c>
      <c r="L73" s="59">
        <v>1.6666666666666666E-2</v>
      </c>
    </row>
    <row r="74" spans="2:12" ht="14.25">
      <c r="B74" s="254" t="s">
        <v>134</v>
      </c>
      <c r="C74" s="53">
        <v>3</v>
      </c>
      <c r="D74" s="54">
        <v>9.8619329388560163E-4</v>
      </c>
      <c r="E74" s="55">
        <v>0.33333333333333331</v>
      </c>
      <c r="F74" s="56">
        <v>0.66666666666666663</v>
      </c>
      <c r="G74" s="57">
        <v>0</v>
      </c>
      <c r="H74" s="55">
        <v>0</v>
      </c>
      <c r="I74" s="58">
        <v>0.33333333333333331</v>
      </c>
      <c r="J74" s="58">
        <v>0.66666666666666663</v>
      </c>
      <c r="K74" s="58">
        <v>0</v>
      </c>
      <c r="L74" s="59">
        <v>0</v>
      </c>
    </row>
    <row r="75" spans="2:12" ht="14.25">
      <c r="B75" s="254" t="s">
        <v>135</v>
      </c>
      <c r="C75" s="53">
        <v>35</v>
      </c>
      <c r="D75" s="54">
        <v>1.1505588428665352E-2</v>
      </c>
      <c r="E75" s="55">
        <v>0.74285714285714288</v>
      </c>
      <c r="F75" s="56">
        <v>0.22857142857142856</v>
      </c>
      <c r="G75" s="57">
        <v>2.8571428571428571E-2</v>
      </c>
      <c r="H75" s="55">
        <v>0.4</v>
      </c>
      <c r="I75" s="58">
        <v>0.8</v>
      </c>
      <c r="J75" s="58">
        <v>0.11428571428571428</v>
      </c>
      <c r="K75" s="58">
        <v>8.5714285714285715E-2</v>
      </c>
      <c r="L75" s="59">
        <v>0</v>
      </c>
    </row>
    <row r="76" spans="2:12" ht="15" thickBot="1">
      <c r="B76" s="266" t="s">
        <v>136</v>
      </c>
      <c r="C76" s="89">
        <v>3</v>
      </c>
      <c r="D76" s="90">
        <v>9.8619329388560163E-4</v>
      </c>
      <c r="E76" s="91">
        <v>1</v>
      </c>
      <c r="F76" s="92">
        <v>0</v>
      </c>
      <c r="G76" s="93">
        <v>0</v>
      </c>
      <c r="H76" s="91">
        <v>0.33333333333333331</v>
      </c>
      <c r="I76" s="94">
        <v>0.66666666666666663</v>
      </c>
      <c r="J76" s="94">
        <v>0.33333333333333331</v>
      </c>
      <c r="K76" s="94">
        <v>0</v>
      </c>
      <c r="L76" s="95">
        <v>0</v>
      </c>
    </row>
    <row r="77" spans="2:12" ht="15.75" thickTop="1">
      <c r="B77" s="267" t="s">
        <v>137</v>
      </c>
      <c r="C77" s="268">
        <v>646</v>
      </c>
      <c r="D77" s="269">
        <v>0.2123602892833662</v>
      </c>
      <c r="E77" s="270">
        <v>0.47987616099071206</v>
      </c>
      <c r="F77" s="271">
        <v>0.51702786377708976</v>
      </c>
      <c r="G77" s="272">
        <v>3.0959752321981426E-3</v>
      </c>
      <c r="H77" s="270">
        <v>0.35603715170278638</v>
      </c>
      <c r="I77" s="273">
        <v>0.52631578947368418</v>
      </c>
      <c r="J77" s="273">
        <v>0.11455108359133127</v>
      </c>
      <c r="K77" s="273">
        <v>7.1207430340557279E-2</v>
      </c>
      <c r="L77" s="274">
        <v>0.18421052631578946</v>
      </c>
    </row>
    <row r="78" spans="2:12" ht="15">
      <c r="B78" s="44" t="s">
        <v>18</v>
      </c>
      <c r="C78" s="78">
        <v>140</v>
      </c>
      <c r="D78" s="79">
        <v>4.6022353714661408E-2</v>
      </c>
      <c r="E78" s="50">
        <v>0.70714285714285718</v>
      </c>
      <c r="F78" s="67">
        <v>0.29285714285714287</v>
      </c>
      <c r="G78" s="49">
        <v>0</v>
      </c>
      <c r="H78" s="50">
        <v>0.44285714285714284</v>
      </c>
      <c r="I78" s="51">
        <v>0.66428571428571426</v>
      </c>
      <c r="J78" s="51">
        <v>0.15714285714285714</v>
      </c>
      <c r="K78" s="51">
        <v>0.12857142857142856</v>
      </c>
      <c r="L78" s="52">
        <v>2.1428571428571429E-2</v>
      </c>
    </row>
    <row r="79" spans="2:12" ht="14.25">
      <c r="B79" s="254" t="s">
        <v>138</v>
      </c>
      <c r="C79" s="53">
        <v>22</v>
      </c>
      <c r="D79" s="54">
        <v>7.2320841551610782E-3</v>
      </c>
      <c r="E79" s="55">
        <v>0.36363636363636365</v>
      </c>
      <c r="F79" s="56">
        <v>0.63636363636363635</v>
      </c>
      <c r="G79" s="57">
        <v>0</v>
      </c>
      <c r="H79" s="55">
        <v>0.59090909090909094</v>
      </c>
      <c r="I79" s="58">
        <v>0.63636363636363635</v>
      </c>
      <c r="J79" s="58">
        <v>4.5454545454545456E-2</v>
      </c>
      <c r="K79" s="58">
        <v>9.0909090909090912E-2</v>
      </c>
      <c r="L79" s="59">
        <v>9.0909090909090912E-2</v>
      </c>
    </row>
    <row r="80" spans="2:12" ht="14.25">
      <c r="B80" s="254" t="s">
        <v>139</v>
      </c>
      <c r="C80" s="53">
        <v>46</v>
      </c>
      <c r="D80" s="54">
        <v>1.5121630506245891E-2</v>
      </c>
      <c r="E80" s="55">
        <v>0.71739130434782605</v>
      </c>
      <c r="F80" s="56">
        <v>0.28260869565217389</v>
      </c>
      <c r="G80" s="57">
        <v>0</v>
      </c>
      <c r="H80" s="55">
        <v>0.58695652173913049</v>
      </c>
      <c r="I80" s="58">
        <v>0.78260869565217395</v>
      </c>
      <c r="J80" s="58">
        <v>8.6956521739130432E-2</v>
      </c>
      <c r="K80" s="58">
        <v>0.10869565217391304</v>
      </c>
      <c r="L80" s="59">
        <v>2.1739130434782608E-2</v>
      </c>
    </row>
    <row r="81" spans="2:12" ht="14.25">
      <c r="B81" s="255" t="s">
        <v>140</v>
      </c>
      <c r="C81" s="60">
        <v>72</v>
      </c>
      <c r="D81" s="61">
        <v>2.3668639053254437E-2</v>
      </c>
      <c r="E81" s="62">
        <v>0.80555555555555558</v>
      </c>
      <c r="F81" s="63">
        <v>0.19444444444444445</v>
      </c>
      <c r="G81" s="64">
        <v>0</v>
      </c>
      <c r="H81" s="62">
        <v>0.30555555555555558</v>
      </c>
      <c r="I81" s="65">
        <v>0.59722222222222221</v>
      </c>
      <c r="J81" s="65">
        <v>0.2361111111111111</v>
      </c>
      <c r="K81" s="65">
        <v>0.15277777777777779</v>
      </c>
      <c r="L81" s="66">
        <v>0</v>
      </c>
    </row>
    <row r="82" spans="2:12" ht="15">
      <c r="B82" s="80" t="s">
        <v>26</v>
      </c>
      <c r="C82" s="78">
        <v>15</v>
      </c>
      <c r="D82" s="79">
        <v>4.9309664694280079E-3</v>
      </c>
      <c r="E82" s="47">
        <v>0.4</v>
      </c>
      <c r="F82" s="48">
        <v>0.6</v>
      </c>
      <c r="G82" s="40">
        <v>0</v>
      </c>
      <c r="H82" s="47">
        <v>0.6</v>
      </c>
      <c r="I82" s="97">
        <v>0.8</v>
      </c>
      <c r="J82" s="97">
        <v>0.13333333333333333</v>
      </c>
      <c r="K82" s="97">
        <v>0</v>
      </c>
      <c r="L82" s="96">
        <v>0</v>
      </c>
    </row>
    <row r="83" spans="2:12" ht="14.25">
      <c r="B83" s="254" t="s">
        <v>141</v>
      </c>
      <c r="C83" s="53">
        <v>13</v>
      </c>
      <c r="D83" s="54">
        <v>4.2735042735042739E-3</v>
      </c>
      <c r="E83" s="55">
        <v>0.30769230769230771</v>
      </c>
      <c r="F83" s="56">
        <v>0.69230769230769229</v>
      </c>
      <c r="G83" s="57">
        <v>0</v>
      </c>
      <c r="H83" s="55">
        <v>0.53846153846153844</v>
      </c>
      <c r="I83" s="58">
        <v>0.76923076923076927</v>
      </c>
      <c r="J83" s="58">
        <v>0.15384615384615385</v>
      </c>
      <c r="K83" s="58">
        <v>0</v>
      </c>
      <c r="L83" s="59">
        <v>0</v>
      </c>
    </row>
    <row r="84" spans="2:12" ht="14.25">
      <c r="B84" s="254" t="s">
        <v>142</v>
      </c>
      <c r="C84" s="53">
        <v>2</v>
      </c>
      <c r="D84" s="54">
        <v>6.5746219592373442E-4</v>
      </c>
      <c r="E84" s="55">
        <v>1</v>
      </c>
      <c r="F84" s="56">
        <v>0</v>
      </c>
      <c r="G84" s="57">
        <v>0</v>
      </c>
      <c r="H84" s="55">
        <v>1</v>
      </c>
      <c r="I84" s="58">
        <v>1</v>
      </c>
      <c r="J84" s="58">
        <v>0</v>
      </c>
      <c r="K84" s="58">
        <v>0</v>
      </c>
      <c r="L84" s="59">
        <v>0</v>
      </c>
    </row>
    <row r="85" spans="2:12" ht="15">
      <c r="B85" s="44" t="s">
        <v>48</v>
      </c>
      <c r="C85" s="45">
        <v>266</v>
      </c>
      <c r="D85" s="46">
        <v>8.7442472057856671E-2</v>
      </c>
      <c r="E85" s="50">
        <v>0.37218045112781956</v>
      </c>
      <c r="F85" s="67">
        <v>0.6278195488721805</v>
      </c>
      <c r="G85" s="49">
        <v>0</v>
      </c>
      <c r="H85" s="50">
        <v>0.22556390977443608</v>
      </c>
      <c r="I85" s="51">
        <v>0.36466165413533835</v>
      </c>
      <c r="J85" s="51">
        <v>8.2706766917293228E-2</v>
      </c>
      <c r="K85" s="51">
        <v>2.6315789473684209E-2</v>
      </c>
      <c r="L85" s="52">
        <v>0.39097744360902253</v>
      </c>
    </row>
    <row r="86" spans="2:12" ht="14.25">
      <c r="B86" s="254" t="s">
        <v>143</v>
      </c>
      <c r="C86" s="53">
        <v>29</v>
      </c>
      <c r="D86" s="54">
        <v>9.5332018408941493E-3</v>
      </c>
      <c r="E86" s="55">
        <v>0.20689655172413793</v>
      </c>
      <c r="F86" s="56">
        <v>0.7931034482758621</v>
      </c>
      <c r="G86" s="57">
        <v>0</v>
      </c>
      <c r="H86" s="55">
        <v>0.31034482758620691</v>
      </c>
      <c r="I86" s="58">
        <v>0.48275862068965519</v>
      </c>
      <c r="J86" s="58">
        <v>0.17241379310344829</v>
      </c>
      <c r="K86" s="58">
        <v>0</v>
      </c>
      <c r="L86" s="59">
        <v>0.17241379310344829</v>
      </c>
    </row>
    <row r="87" spans="2:12" ht="14.25">
      <c r="B87" s="254" t="s">
        <v>144</v>
      </c>
      <c r="C87" s="53">
        <v>13</v>
      </c>
      <c r="D87" s="54">
        <v>4.2735042735042739E-3</v>
      </c>
      <c r="E87" s="55">
        <v>0.46153846153846156</v>
      </c>
      <c r="F87" s="56">
        <v>0.53846153846153844</v>
      </c>
      <c r="G87" s="57">
        <v>0</v>
      </c>
      <c r="H87" s="55">
        <v>7.6923076923076927E-2</v>
      </c>
      <c r="I87" s="58">
        <v>0.61538461538461542</v>
      </c>
      <c r="J87" s="58">
        <v>7.6923076923076927E-2</v>
      </c>
      <c r="K87" s="58">
        <v>7.6923076923076927E-2</v>
      </c>
      <c r="L87" s="59">
        <v>0.15384615384615385</v>
      </c>
    </row>
    <row r="88" spans="2:12" ht="14.25">
      <c r="B88" s="254" t="s">
        <v>145</v>
      </c>
      <c r="C88" s="53">
        <v>12</v>
      </c>
      <c r="D88" s="54">
        <v>3.9447731755424065E-3</v>
      </c>
      <c r="E88" s="55">
        <v>0.5</v>
      </c>
      <c r="F88" s="56">
        <v>0.5</v>
      </c>
      <c r="G88" s="57">
        <v>0</v>
      </c>
      <c r="H88" s="55">
        <v>0.5</v>
      </c>
      <c r="I88" s="58">
        <v>0.66666666666666663</v>
      </c>
      <c r="J88" s="58">
        <v>0.16666666666666666</v>
      </c>
      <c r="K88" s="58">
        <v>8.3333333333333329E-2</v>
      </c>
      <c r="L88" s="59">
        <v>0</v>
      </c>
    </row>
    <row r="89" spans="2:12" ht="14.25">
      <c r="B89" s="254" t="s">
        <v>146</v>
      </c>
      <c r="C89" s="53">
        <v>28</v>
      </c>
      <c r="D89" s="54">
        <v>9.204470742932281E-3</v>
      </c>
      <c r="E89" s="55">
        <v>0.5</v>
      </c>
      <c r="F89" s="56">
        <v>0.5</v>
      </c>
      <c r="G89" s="57">
        <v>0</v>
      </c>
      <c r="H89" s="55">
        <v>0.14285714285714285</v>
      </c>
      <c r="I89" s="58">
        <v>0.25</v>
      </c>
      <c r="J89" s="58">
        <v>7.1428571428571425E-2</v>
      </c>
      <c r="K89" s="58">
        <v>3.5714285714285712E-2</v>
      </c>
      <c r="L89" s="59">
        <v>0.6071428571428571</v>
      </c>
    </row>
    <row r="90" spans="2:12" ht="14.25">
      <c r="B90" s="254" t="s">
        <v>147</v>
      </c>
      <c r="C90" s="53">
        <v>56</v>
      </c>
      <c r="D90" s="54">
        <v>1.8408941485864562E-2</v>
      </c>
      <c r="E90" s="55">
        <v>0.30357142857142855</v>
      </c>
      <c r="F90" s="56">
        <v>0.6964285714285714</v>
      </c>
      <c r="G90" s="57">
        <v>0</v>
      </c>
      <c r="H90" s="55">
        <v>0.16071428571428573</v>
      </c>
      <c r="I90" s="58">
        <v>0.25</v>
      </c>
      <c r="J90" s="58">
        <v>7.1428571428571425E-2</v>
      </c>
      <c r="K90" s="58">
        <v>0</v>
      </c>
      <c r="L90" s="59">
        <v>0.5</v>
      </c>
    </row>
    <row r="91" spans="2:12" ht="14.25">
      <c r="B91" s="254" t="s">
        <v>148</v>
      </c>
      <c r="C91" s="53">
        <v>69</v>
      </c>
      <c r="D91" s="54">
        <v>2.2682445759368838E-2</v>
      </c>
      <c r="E91" s="55">
        <v>0.42028985507246375</v>
      </c>
      <c r="F91" s="56">
        <v>0.57971014492753625</v>
      </c>
      <c r="G91" s="57">
        <v>0</v>
      </c>
      <c r="H91" s="55">
        <v>0.28985507246376813</v>
      </c>
      <c r="I91" s="58">
        <v>0.43478260869565216</v>
      </c>
      <c r="J91" s="58">
        <v>2.8985507246376812E-2</v>
      </c>
      <c r="K91" s="58">
        <v>4.3478260869565216E-2</v>
      </c>
      <c r="L91" s="59">
        <v>0.37681159420289856</v>
      </c>
    </row>
    <row r="92" spans="2:12" ht="14.25">
      <c r="B92" s="255" t="s">
        <v>149</v>
      </c>
      <c r="C92" s="60">
        <v>59</v>
      </c>
      <c r="D92" s="61">
        <v>1.9395134779750165E-2</v>
      </c>
      <c r="E92" s="62">
        <v>0.3559322033898305</v>
      </c>
      <c r="F92" s="63">
        <v>0.64406779661016944</v>
      </c>
      <c r="G92" s="64">
        <v>0</v>
      </c>
      <c r="H92" s="62">
        <v>0.1864406779661017</v>
      </c>
      <c r="I92" s="65">
        <v>0.2711864406779661</v>
      </c>
      <c r="J92" s="65">
        <v>0.10169491525423729</v>
      </c>
      <c r="K92" s="65">
        <v>1.6949152542372881E-2</v>
      </c>
      <c r="L92" s="66">
        <v>0.44067796610169491</v>
      </c>
    </row>
    <row r="93" spans="2:12" ht="15">
      <c r="B93" s="44" t="s">
        <v>31</v>
      </c>
      <c r="C93" s="78">
        <v>9</v>
      </c>
      <c r="D93" s="79">
        <v>2.9585798816568047E-3</v>
      </c>
      <c r="E93" s="47">
        <v>0.44444444444444442</v>
      </c>
      <c r="F93" s="48">
        <v>0.55555555555555558</v>
      </c>
      <c r="G93" s="40">
        <v>0</v>
      </c>
      <c r="H93" s="47">
        <v>0.77777777777777779</v>
      </c>
      <c r="I93" s="97">
        <v>0.77777777777777779</v>
      </c>
      <c r="J93" s="97">
        <v>0.22222222222222221</v>
      </c>
      <c r="K93" s="97">
        <v>0</v>
      </c>
      <c r="L93" s="96">
        <v>0</v>
      </c>
    </row>
    <row r="94" spans="2:12" ht="14.25">
      <c r="B94" s="254" t="s">
        <v>150</v>
      </c>
      <c r="C94" s="53">
        <v>7</v>
      </c>
      <c r="D94" s="54">
        <v>2.3011176857330702E-3</v>
      </c>
      <c r="E94" s="55">
        <v>0.42857142857142855</v>
      </c>
      <c r="F94" s="56">
        <v>0.5714285714285714</v>
      </c>
      <c r="G94" s="57">
        <v>0</v>
      </c>
      <c r="H94" s="55">
        <v>0.7142857142857143</v>
      </c>
      <c r="I94" s="58">
        <v>0.7142857142857143</v>
      </c>
      <c r="J94" s="58">
        <v>0.2857142857142857</v>
      </c>
      <c r="K94" s="58">
        <v>0</v>
      </c>
      <c r="L94" s="59">
        <v>0</v>
      </c>
    </row>
    <row r="95" spans="2:12" ht="14.25">
      <c r="B95" s="256" t="s">
        <v>151</v>
      </c>
      <c r="C95" s="81">
        <v>2</v>
      </c>
      <c r="D95" s="82">
        <v>6.5746219592373442E-4</v>
      </c>
      <c r="E95" s="83">
        <v>0.5</v>
      </c>
      <c r="F95" s="84">
        <v>0.5</v>
      </c>
      <c r="G95" s="85">
        <v>0</v>
      </c>
      <c r="H95" s="83">
        <v>1</v>
      </c>
      <c r="I95" s="86">
        <v>1</v>
      </c>
      <c r="J95" s="86">
        <v>0</v>
      </c>
      <c r="K95" s="86">
        <v>0</v>
      </c>
      <c r="L95" s="87">
        <v>0</v>
      </c>
    </row>
    <row r="96" spans="2:12" ht="15">
      <c r="B96" s="80" t="s">
        <v>39</v>
      </c>
      <c r="C96" s="78">
        <v>4</v>
      </c>
      <c r="D96" s="79">
        <v>1.3149243918474688E-3</v>
      </c>
      <c r="E96" s="47">
        <v>1</v>
      </c>
      <c r="F96" s="48">
        <v>0</v>
      </c>
      <c r="G96" s="40">
        <v>0</v>
      </c>
      <c r="H96" s="47">
        <v>0.25</v>
      </c>
      <c r="I96" s="97">
        <v>0.75</v>
      </c>
      <c r="J96" s="97">
        <v>0.25</v>
      </c>
      <c r="K96" s="97">
        <v>0</v>
      </c>
      <c r="L96" s="96">
        <v>0</v>
      </c>
    </row>
    <row r="97" spans="2:12" ht="14.25">
      <c r="B97" s="254" t="s">
        <v>152</v>
      </c>
      <c r="C97" s="53">
        <v>4</v>
      </c>
      <c r="D97" s="54">
        <v>1.3149243918474688E-3</v>
      </c>
      <c r="E97" s="55">
        <v>1</v>
      </c>
      <c r="F97" s="56">
        <v>0</v>
      </c>
      <c r="G97" s="57">
        <v>0</v>
      </c>
      <c r="H97" s="55">
        <v>0.25</v>
      </c>
      <c r="I97" s="58">
        <v>0.75</v>
      </c>
      <c r="J97" s="58">
        <v>0.25</v>
      </c>
      <c r="K97" s="58">
        <v>0</v>
      </c>
      <c r="L97" s="59">
        <v>0</v>
      </c>
    </row>
    <row r="98" spans="2:12" ht="15">
      <c r="B98" s="44" t="s">
        <v>60</v>
      </c>
      <c r="C98" s="45">
        <v>133</v>
      </c>
      <c r="D98" s="46">
        <v>4.3721236028928336E-2</v>
      </c>
      <c r="E98" s="50">
        <v>0.41353383458646614</v>
      </c>
      <c r="F98" s="67">
        <v>0.5864661654135338</v>
      </c>
      <c r="G98" s="49">
        <v>0</v>
      </c>
      <c r="H98" s="50">
        <v>0.39097744360902253</v>
      </c>
      <c r="I98" s="51">
        <v>0.62406015037593987</v>
      </c>
      <c r="J98" s="51">
        <v>9.0225563909774431E-2</v>
      </c>
      <c r="K98" s="51">
        <v>7.5187969924812026E-2</v>
      </c>
      <c r="L98" s="52">
        <v>8.2706766917293228E-2</v>
      </c>
    </row>
    <row r="99" spans="2:12" ht="14.25">
      <c r="B99" s="254" t="s">
        <v>153</v>
      </c>
      <c r="C99" s="53">
        <v>50</v>
      </c>
      <c r="D99" s="54">
        <v>1.6436554898093359E-2</v>
      </c>
      <c r="E99" s="55">
        <v>0.34</v>
      </c>
      <c r="F99" s="56">
        <v>0.66</v>
      </c>
      <c r="G99" s="57">
        <v>0</v>
      </c>
      <c r="H99" s="55">
        <v>0.42</v>
      </c>
      <c r="I99" s="58">
        <v>0.62</v>
      </c>
      <c r="J99" s="58">
        <v>0.04</v>
      </c>
      <c r="K99" s="58">
        <v>0.08</v>
      </c>
      <c r="L99" s="59">
        <v>0.08</v>
      </c>
    </row>
    <row r="100" spans="2:12" ht="14.25">
      <c r="B100" s="254" t="s">
        <v>155</v>
      </c>
      <c r="C100" s="53">
        <v>21</v>
      </c>
      <c r="D100" s="54">
        <v>6.9033530571992107E-3</v>
      </c>
      <c r="E100" s="55">
        <v>0.2857142857142857</v>
      </c>
      <c r="F100" s="56">
        <v>0.7142857142857143</v>
      </c>
      <c r="G100" s="57">
        <v>0</v>
      </c>
      <c r="H100" s="55">
        <v>0.47619047619047616</v>
      </c>
      <c r="I100" s="58">
        <v>0.61904761904761907</v>
      </c>
      <c r="J100" s="58">
        <v>4.7619047619047616E-2</v>
      </c>
      <c r="K100" s="58">
        <v>9.5238095238095233E-2</v>
      </c>
      <c r="L100" s="59">
        <v>9.5238095238095233E-2</v>
      </c>
    </row>
    <row r="101" spans="2:12" ht="14.25">
      <c r="B101" s="254" t="s">
        <v>156</v>
      </c>
      <c r="C101" s="53">
        <v>31</v>
      </c>
      <c r="D101" s="54">
        <v>1.0190664036817882E-2</v>
      </c>
      <c r="E101" s="55">
        <v>0.58064516129032262</v>
      </c>
      <c r="F101" s="56">
        <v>0.41935483870967744</v>
      </c>
      <c r="G101" s="57">
        <v>0</v>
      </c>
      <c r="H101" s="55">
        <v>0.5161290322580645</v>
      </c>
      <c r="I101" s="58">
        <v>0.77419354838709675</v>
      </c>
      <c r="J101" s="58">
        <v>0.16129032258064516</v>
      </c>
      <c r="K101" s="58">
        <v>0</v>
      </c>
      <c r="L101" s="59">
        <v>3.2258064516129031E-2</v>
      </c>
    </row>
    <row r="102" spans="2:12" ht="14.25">
      <c r="B102" s="254" t="s">
        <v>154</v>
      </c>
      <c r="C102" s="53">
        <v>31</v>
      </c>
      <c r="D102" s="54">
        <v>1.0190664036817882E-2</v>
      </c>
      <c r="E102" s="55">
        <v>0.45161290322580644</v>
      </c>
      <c r="F102" s="56">
        <v>0.54838709677419351</v>
      </c>
      <c r="G102" s="57">
        <v>0</v>
      </c>
      <c r="H102" s="55">
        <v>0.16129032258064516</v>
      </c>
      <c r="I102" s="58">
        <v>0.4838709677419355</v>
      </c>
      <c r="J102" s="58">
        <v>0.12903225806451613</v>
      </c>
      <c r="K102" s="58">
        <v>0.12903225806451613</v>
      </c>
      <c r="L102" s="59">
        <v>0.12903225806451613</v>
      </c>
    </row>
    <row r="103" spans="2:12" ht="15">
      <c r="B103" s="44" t="s">
        <v>65</v>
      </c>
      <c r="C103" s="45">
        <v>79</v>
      </c>
      <c r="D103" s="46">
        <v>2.5969756738987507E-2</v>
      </c>
      <c r="E103" s="50">
        <v>0.54430379746835444</v>
      </c>
      <c r="F103" s="67">
        <v>0.43037974683544306</v>
      </c>
      <c r="G103" s="49">
        <v>2.5316455696202531E-2</v>
      </c>
      <c r="H103" s="50">
        <v>0.49367088607594939</v>
      </c>
      <c r="I103" s="51">
        <v>0.569620253164557</v>
      </c>
      <c r="J103" s="51">
        <v>0.16455696202531644</v>
      </c>
      <c r="K103" s="51">
        <v>0.13924050632911392</v>
      </c>
      <c r="L103" s="52">
        <v>1.2658227848101266E-2</v>
      </c>
    </row>
    <row r="104" spans="2:12" ht="14.25">
      <c r="B104" s="254" t="s">
        <v>157</v>
      </c>
      <c r="C104" s="53">
        <v>45</v>
      </c>
      <c r="D104" s="54">
        <v>1.4792899408284023E-2</v>
      </c>
      <c r="E104" s="55">
        <v>0.6</v>
      </c>
      <c r="F104" s="56">
        <v>0.35555555555555557</v>
      </c>
      <c r="G104" s="57">
        <v>4.4444444444444446E-2</v>
      </c>
      <c r="H104" s="55">
        <v>0.46666666666666667</v>
      </c>
      <c r="I104" s="58">
        <v>0.53333333333333333</v>
      </c>
      <c r="J104" s="58">
        <v>0.2</v>
      </c>
      <c r="K104" s="58">
        <v>0.2</v>
      </c>
      <c r="L104" s="59">
        <v>0</v>
      </c>
    </row>
    <row r="105" spans="2:12" ht="14.25">
      <c r="B105" s="254" t="s">
        <v>158</v>
      </c>
      <c r="C105" s="53">
        <v>2</v>
      </c>
      <c r="D105" s="54">
        <v>6.5746219592373442E-4</v>
      </c>
      <c r="E105" s="55">
        <v>0.5</v>
      </c>
      <c r="F105" s="56">
        <v>0.5</v>
      </c>
      <c r="G105" s="57">
        <v>0</v>
      </c>
      <c r="H105" s="55">
        <v>0.5</v>
      </c>
      <c r="I105" s="58">
        <v>1</v>
      </c>
      <c r="J105" s="58">
        <v>0</v>
      </c>
      <c r="K105" s="58">
        <v>0</v>
      </c>
      <c r="L105" s="59">
        <v>0</v>
      </c>
    </row>
    <row r="106" spans="2:12" ht="29.25" thickBot="1">
      <c r="B106" s="265" t="s">
        <v>159</v>
      </c>
      <c r="C106" s="68">
        <v>32</v>
      </c>
      <c r="D106" s="69">
        <v>1.0519395134779751E-2</v>
      </c>
      <c r="E106" s="70">
        <v>0.46875</v>
      </c>
      <c r="F106" s="71">
        <v>0.53125</v>
      </c>
      <c r="G106" s="72">
        <v>0</v>
      </c>
      <c r="H106" s="70">
        <v>0.53125</v>
      </c>
      <c r="I106" s="73">
        <v>0.59375</v>
      </c>
      <c r="J106" s="73">
        <v>0.125</v>
      </c>
      <c r="K106" s="73">
        <v>6.25E-2</v>
      </c>
      <c r="L106" s="74">
        <v>3.125E-2</v>
      </c>
    </row>
    <row r="107" spans="2:12" ht="15.75" thickTop="1">
      <c r="B107" s="35" t="s">
        <v>160</v>
      </c>
      <c r="C107" s="75">
        <v>36</v>
      </c>
      <c r="D107" s="37">
        <v>1.1834319526627219E-2</v>
      </c>
      <c r="E107" s="88">
        <v>0.69444444444444442</v>
      </c>
      <c r="F107" s="76">
        <v>0.30555555555555558</v>
      </c>
      <c r="G107" s="77">
        <v>0</v>
      </c>
      <c r="H107" s="41">
        <v>0.19444444444444445</v>
      </c>
      <c r="I107" s="42">
        <v>0.55555555555555558</v>
      </c>
      <c r="J107" s="42">
        <v>0.27777777777777779</v>
      </c>
      <c r="K107" s="42">
        <v>2.7777777777777776E-2</v>
      </c>
      <c r="L107" s="43">
        <v>2.7777777777777776E-2</v>
      </c>
    </row>
    <row r="108" spans="2:12" ht="15">
      <c r="B108" s="44" t="s">
        <v>39</v>
      </c>
      <c r="C108" s="45">
        <v>24</v>
      </c>
      <c r="D108" s="46">
        <v>7.889546351084813E-3</v>
      </c>
      <c r="E108" s="50">
        <v>0.95833333333333337</v>
      </c>
      <c r="F108" s="67">
        <v>4.1666666666666664E-2</v>
      </c>
      <c r="G108" s="49">
        <v>0</v>
      </c>
      <c r="H108" s="50">
        <v>0.20833333333333334</v>
      </c>
      <c r="I108" s="51">
        <v>0.5</v>
      </c>
      <c r="J108" s="51">
        <v>0.375</v>
      </c>
      <c r="K108" s="51">
        <v>4.1666666666666664E-2</v>
      </c>
      <c r="L108" s="52">
        <v>0</v>
      </c>
    </row>
    <row r="109" spans="2:12" ht="14.25">
      <c r="B109" s="316" t="s">
        <v>161</v>
      </c>
      <c r="C109" s="317">
        <v>24</v>
      </c>
      <c r="D109" s="318">
        <v>7.889546351084813E-3</v>
      </c>
      <c r="E109" s="319">
        <v>0.95833333333333337</v>
      </c>
      <c r="F109" s="320">
        <v>4.1666666666666664E-2</v>
      </c>
      <c r="G109" s="321">
        <v>0</v>
      </c>
      <c r="H109" s="62">
        <v>0.20833333333333334</v>
      </c>
      <c r="I109" s="65">
        <v>0.5</v>
      </c>
      <c r="J109" s="65">
        <v>0.375</v>
      </c>
      <c r="K109" s="65">
        <v>4.1666666666666664E-2</v>
      </c>
      <c r="L109" s="66">
        <v>0</v>
      </c>
    </row>
    <row r="110" spans="2:12" ht="15">
      <c r="B110" s="304" t="s">
        <v>65</v>
      </c>
      <c r="C110" s="305">
        <v>12</v>
      </c>
      <c r="D110" s="306">
        <v>3.9447731755424065E-3</v>
      </c>
      <c r="E110" s="307">
        <v>0.16666666666666666</v>
      </c>
      <c r="F110" s="308">
        <v>0.83333333333333337</v>
      </c>
      <c r="G110" s="309">
        <v>0</v>
      </c>
      <c r="H110" s="50">
        <v>0.16666666666666666</v>
      </c>
      <c r="I110" s="51">
        <v>0.66666666666666663</v>
      </c>
      <c r="J110" s="51">
        <v>8.3333333333333329E-2</v>
      </c>
      <c r="K110" s="51">
        <v>0</v>
      </c>
      <c r="L110" s="52">
        <v>8.3333333333333329E-2</v>
      </c>
    </row>
    <row r="111" spans="2:12" ht="15" thickBot="1">
      <c r="B111" s="310" t="s">
        <v>163</v>
      </c>
      <c r="C111" s="311">
        <v>12</v>
      </c>
      <c r="D111" s="312">
        <v>3.9447731755424065E-3</v>
      </c>
      <c r="E111" s="313">
        <v>0.16666666666666666</v>
      </c>
      <c r="F111" s="314">
        <v>0.83333333333333337</v>
      </c>
      <c r="G111" s="315">
        <v>0</v>
      </c>
      <c r="H111" s="91">
        <v>0.16666666666666666</v>
      </c>
      <c r="I111" s="94">
        <v>0.66666666666666663</v>
      </c>
      <c r="J111" s="94">
        <v>8.3333333333333329E-2</v>
      </c>
      <c r="K111" s="94">
        <v>0</v>
      </c>
      <c r="L111" s="95">
        <v>8.3333333333333329E-2</v>
      </c>
    </row>
    <row r="112" spans="2:12" ht="15.75" thickTop="1">
      <c r="B112" s="279"/>
      <c r="C112" s="279"/>
      <c r="D112" s="279"/>
      <c r="E112" s="279"/>
      <c r="F112" s="279"/>
      <c r="G112" s="279"/>
      <c r="H112" s="23"/>
      <c r="I112" s="23"/>
      <c r="J112" s="23"/>
      <c r="K112" s="23"/>
      <c r="L112" s="23"/>
    </row>
    <row r="113" spans="2:12" ht="15.75">
      <c r="B113" s="278" t="s">
        <v>164</v>
      </c>
      <c r="C113" s="279"/>
      <c r="D113" s="279"/>
      <c r="E113" s="279"/>
      <c r="F113" s="279"/>
      <c r="G113" s="279"/>
      <c r="H113" s="23"/>
      <c r="I113" s="23"/>
      <c r="J113" s="23"/>
      <c r="K113" s="23"/>
      <c r="L113" s="23"/>
    </row>
    <row r="114" spans="2:12" ht="15.75">
      <c r="B114" s="280" t="s">
        <v>169</v>
      </c>
      <c r="C114" s="279"/>
      <c r="D114" s="279"/>
      <c r="E114" s="279"/>
      <c r="F114" s="279"/>
      <c r="G114" s="279"/>
      <c r="H114" s="23"/>
      <c r="I114" s="23"/>
      <c r="J114" s="23"/>
      <c r="K114" s="23"/>
      <c r="L114" s="23"/>
    </row>
    <row r="115" spans="2:12" ht="15.75">
      <c r="B115" s="281" t="s">
        <v>165</v>
      </c>
      <c r="C115" s="279"/>
      <c r="D115" s="279"/>
      <c r="E115" s="279"/>
      <c r="F115" s="279"/>
      <c r="G115" s="279"/>
      <c r="H115" s="23"/>
      <c r="I115" s="23"/>
      <c r="J115" s="23"/>
      <c r="K115" s="23"/>
      <c r="L115" s="23"/>
    </row>
  </sheetData>
  <mergeCells count="12">
    <mergeCell ref="L2:L3"/>
    <mergeCell ref="B1:D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39370078740157483" right="0.39370078740157483" top="0.59055118110236227" bottom="0.59055118110236227" header="0.31496062992125984" footer="0.31496062992125984"/>
  <pageSetup scale="61" fitToHeight="0" orientation="portrait" horizontalDpi="1200" verticalDpi="1200" r:id="rId1"/>
  <rowBreaks count="1" manualBreakCount="1">
    <brk id="7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6DF18-5BC1-4802-A0F7-110B92FE3341}">
  <sheetPr>
    <tabColor rgb="FF00B050"/>
  </sheetPr>
  <dimension ref="A1:L114"/>
  <sheetViews>
    <sheetView view="pageBreakPreview" zoomScale="60" zoomScaleNormal="100" workbookViewId="0"/>
  </sheetViews>
  <sheetFormatPr defaultColWidth="9.140625" defaultRowHeight="12.75"/>
  <cols>
    <col min="1" max="1" width="3.140625" style="107" customWidth="1"/>
    <col min="2" max="2" width="43.7109375" style="107" customWidth="1"/>
    <col min="3" max="4" width="11.85546875" style="107" customWidth="1"/>
    <col min="5" max="6" width="10.5703125" style="107" customWidth="1"/>
    <col min="7" max="7" width="10.28515625" style="107" customWidth="1"/>
    <col min="8" max="8" width="10.85546875" style="107" customWidth="1"/>
    <col min="9" max="9" width="10.28515625" style="107" customWidth="1"/>
    <col min="10" max="11" width="11.28515625" style="107" customWidth="1"/>
    <col min="12" max="12" width="11.7109375" style="107" customWidth="1"/>
    <col min="13" max="13" width="2.7109375" style="107" customWidth="1"/>
    <col min="14" max="16384" width="9.140625" style="107"/>
  </cols>
  <sheetData>
    <row r="1" spans="2:12" ht="18.75" thickBot="1">
      <c r="B1" s="342" t="s">
        <v>178</v>
      </c>
      <c r="C1" s="343"/>
      <c r="D1" s="344"/>
      <c r="E1" s="24"/>
      <c r="F1" s="25"/>
      <c r="G1" s="25"/>
      <c r="H1" s="25"/>
      <c r="I1" s="25"/>
      <c r="J1" s="25"/>
      <c r="K1" s="25"/>
      <c r="L1" s="25"/>
    </row>
    <row r="2" spans="2:12" ht="13.5" thickTop="1">
      <c r="B2" s="345" t="s">
        <v>74</v>
      </c>
      <c r="C2" s="347" t="s">
        <v>75</v>
      </c>
      <c r="D2" s="349" t="s">
        <v>76</v>
      </c>
      <c r="E2" s="351" t="s">
        <v>77</v>
      </c>
      <c r="F2" s="353" t="s">
        <v>78</v>
      </c>
      <c r="G2" s="340" t="s">
        <v>79</v>
      </c>
      <c r="H2" s="351" t="s">
        <v>80</v>
      </c>
      <c r="I2" s="355" t="s">
        <v>81</v>
      </c>
      <c r="J2" s="355" t="s">
        <v>82</v>
      </c>
      <c r="K2" s="355" t="s">
        <v>83</v>
      </c>
      <c r="L2" s="340" t="s">
        <v>84</v>
      </c>
    </row>
    <row r="3" spans="2:12" ht="46.5" customHeight="1">
      <c r="B3" s="346"/>
      <c r="C3" s="348"/>
      <c r="D3" s="350"/>
      <c r="E3" s="352"/>
      <c r="F3" s="354"/>
      <c r="G3" s="341"/>
      <c r="H3" s="352"/>
      <c r="I3" s="356"/>
      <c r="J3" s="356"/>
      <c r="K3" s="356"/>
      <c r="L3" s="341"/>
    </row>
    <row r="4" spans="2:12" s="244" customFormat="1" ht="21.75" customHeight="1" thickBot="1">
      <c r="B4" s="235" t="s">
        <v>17</v>
      </c>
      <c r="C4" s="236">
        <v>3028</v>
      </c>
      <c r="D4" s="237">
        <v>1</v>
      </c>
      <c r="E4" s="238">
        <v>0.53981420039814199</v>
      </c>
      <c r="F4" s="239">
        <v>0.45885865958858657</v>
      </c>
      <c r="G4" s="240">
        <v>1.3271400132714001E-3</v>
      </c>
      <c r="H4" s="241">
        <v>0.39085239085239087</v>
      </c>
      <c r="I4" s="242">
        <v>0.70443520443520447</v>
      </c>
      <c r="J4" s="242">
        <v>0.11677061677061677</v>
      </c>
      <c r="K4" s="242">
        <v>6.4449064449064453E-2</v>
      </c>
      <c r="L4" s="243">
        <v>0.11434511434511435</v>
      </c>
    </row>
    <row r="5" spans="2:12" s="244" customFormat="1" ht="18" customHeight="1" thickTop="1">
      <c r="B5" s="245" t="s">
        <v>85</v>
      </c>
      <c r="C5" s="246">
        <v>2395</v>
      </c>
      <c r="D5" s="247">
        <v>0.79095112285336855</v>
      </c>
      <c r="E5" s="248">
        <v>0.55056651279899282</v>
      </c>
      <c r="F5" s="249">
        <v>0.44775493075954681</v>
      </c>
      <c r="G5" s="250">
        <v>1.6785564414603441E-3</v>
      </c>
      <c r="H5" s="251">
        <v>0.38730569948186527</v>
      </c>
      <c r="I5" s="252">
        <v>0.72538860103626945</v>
      </c>
      <c r="J5" s="252">
        <v>0.11485319516407599</v>
      </c>
      <c r="K5" s="252">
        <v>6.1312607944732297E-2</v>
      </c>
      <c r="L5" s="253">
        <v>9.8445595854922283E-2</v>
      </c>
    </row>
    <row r="6" spans="2:12" ht="15">
      <c r="B6" s="44" t="s">
        <v>18</v>
      </c>
      <c r="C6" s="45">
        <v>231</v>
      </c>
      <c r="D6" s="46">
        <v>7.6287978863936595E-2</v>
      </c>
      <c r="E6" s="47">
        <v>0.63596491228070173</v>
      </c>
      <c r="F6" s="48">
        <v>0.35964912280701755</v>
      </c>
      <c r="G6" s="49">
        <v>4.3859649122807015E-3</v>
      </c>
      <c r="H6" s="50">
        <v>0.39461883408071746</v>
      </c>
      <c r="I6" s="51">
        <v>0.74439461883408076</v>
      </c>
      <c r="J6" s="51">
        <v>0.13452914798206278</v>
      </c>
      <c r="K6" s="51">
        <v>8.9686098654708515E-2</v>
      </c>
      <c r="L6" s="52">
        <v>3.1390134529147982E-2</v>
      </c>
    </row>
    <row r="7" spans="2:12" ht="14.25">
      <c r="B7" s="254" t="s">
        <v>86</v>
      </c>
      <c r="C7" s="53">
        <v>28</v>
      </c>
      <c r="D7" s="54">
        <v>9.247027741083224E-3</v>
      </c>
      <c r="E7" s="55">
        <v>0.8928571428571429</v>
      </c>
      <c r="F7" s="56">
        <v>0.10714285714285714</v>
      </c>
      <c r="G7" s="57">
        <v>0</v>
      </c>
      <c r="H7" s="55">
        <v>0.32142857142857145</v>
      </c>
      <c r="I7" s="58">
        <v>0.7142857142857143</v>
      </c>
      <c r="J7" s="58">
        <v>0.25</v>
      </c>
      <c r="K7" s="58">
        <v>3.5714285714285712E-2</v>
      </c>
      <c r="L7" s="59">
        <v>0</v>
      </c>
    </row>
    <row r="8" spans="2:12" ht="14.25">
      <c r="B8" s="254" t="s">
        <v>87</v>
      </c>
      <c r="C8" s="53">
        <v>29</v>
      </c>
      <c r="D8" s="54">
        <v>9.5772787318361956E-3</v>
      </c>
      <c r="E8" s="55">
        <v>0.58620689655172409</v>
      </c>
      <c r="F8" s="56">
        <v>0.41379310344827586</v>
      </c>
      <c r="G8" s="57">
        <v>0</v>
      </c>
      <c r="H8" s="55">
        <v>0.46153846153846156</v>
      </c>
      <c r="I8" s="58">
        <v>0.73076923076923073</v>
      </c>
      <c r="J8" s="58">
        <v>3.8461538461538464E-2</v>
      </c>
      <c r="K8" s="58">
        <v>7.6923076923076927E-2</v>
      </c>
      <c r="L8" s="59">
        <v>0.15384615384615385</v>
      </c>
    </row>
    <row r="9" spans="2:12" ht="14.25">
      <c r="B9" s="254" t="s">
        <v>88</v>
      </c>
      <c r="C9" s="53">
        <v>14</v>
      </c>
      <c r="D9" s="54">
        <v>4.623513870541612E-3</v>
      </c>
      <c r="E9" s="55">
        <v>0.5714285714285714</v>
      </c>
      <c r="F9" s="56">
        <v>0.42857142857142855</v>
      </c>
      <c r="G9" s="57">
        <v>0</v>
      </c>
      <c r="H9" s="55">
        <v>0.46153846153846156</v>
      </c>
      <c r="I9" s="58">
        <v>0.69230769230769229</v>
      </c>
      <c r="J9" s="58">
        <v>0.15384615384615385</v>
      </c>
      <c r="K9" s="58">
        <v>0.15384615384615385</v>
      </c>
      <c r="L9" s="59">
        <v>0</v>
      </c>
    </row>
    <row r="10" spans="2:12" ht="14.25">
      <c r="B10" s="254" t="s">
        <v>21</v>
      </c>
      <c r="C10" s="53">
        <v>18</v>
      </c>
      <c r="D10" s="54">
        <v>5.9445178335535004E-3</v>
      </c>
      <c r="E10" s="55">
        <v>0.94117647058823528</v>
      </c>
      <c r="F10" s="56">
        <v>5.8823529411764705E-2</v>
      </c>
      <c r="G10" s="57">
        <v>0</v>
      </c>
      <c r="H10" s="55">
        <v>0.5</v>
      </c>
      <c r="I10" s="58">
        <v>0.94444444444444442</v>
      </c>
      <c r="J10" s="58">
        <v>0</v>
      </c>
      <c r="K10" s="58">
        <v>5.5555555555555552E-2</v>
      </c>
      <c r="L10" s="59">
        <v>0</v>
      </c>
    </row>
    <row r="11" spans="2:12" ht="14.25">
      <c r="B11" s="254" t="s">
        <v>22</v>
      </c>
      <c r="C11" s="53">
        <v>28</v>
      </c>
      <c r="D11" s="54">
        <v>9.247027741083224E-3</v>
      </c>
      <c r="E11" s="55">
        <v>0.21428571428571427</v>
      </c>
      <c r="F11" s="56">
        <v>0.75</v>
      </c>
      <c r="G11" s="57">
        <v>3.5714285714285712E-2</v>
      </c>
      <c r="H11" s="55">
        <v>0.37037037037037035</v>
      </c>
      <c r="I11" s="58">
        <v>0.55555555555555558</v>
      </c>
      <c r="J11" s="58">
        <v>0.14814814814814814</v>
      </c>
      <c r="K11" s="58">
        <v>0.22222222222222221</v>
      </c>
      <c r="L11" s="59">
        <v>7.407407407407407E-2</v>
      </c>
    </row>
    <row r="12" spans="2:12" ht="14.25">
      <c r="B12" s="254" t="s">
        <v>89</v>
      </c>
      <c r="C12" s="53">
        <v>33</v>
      </c>
      <c r="D12" s="54">
        <v>1.0898282694848084E-2</v>
      </c>
      <c r="E12" s="55">
        <v>0.84375</v>
      </c>
      <c r="F12" s="56">
        <v>0.15625</v>
      </c>
      <c r="G12" s="57">
        <v>0</v>
      </c>
      <c r="H12" s="55">
        <v>0.40625</v>
      </c>
      <c r="I12" s="58">
        <v>0.625</v>
      </c>
      <c r="J12" s="58">
        <v>0.21875</v>
      </c>
      <c r="K12" s="58">
        <v>0.15625</v>
      </c>
      <c r="L12" s="59">
        <v>0</v>
      </c>
    </row>
    <row r="13" spans="2:12" ht="14.25">
      <c r="B13" s="254" t="s">
        <v>90</v>
      </c>
      <c r="C13" s="53">
        <v>36</v>
      </c>
      <c r="D13" s="54">
        <v>1.1889035667107001E-2</v>
      </c>
      <c r="E13" s="55">
        <v>0.68571428571428572</v>
      </c>
      <c r="F13" s="56">
        <v>0.31428571428571428</v>
      </c>
      <c r="G13" s="57">
        <v>0</v>
      </c>
      <c r="H13" s="55">
        <v>0.41666666666666669</v>
      </c>
      <c r="I13" s="58">
        <v>0.77777777777777779</v>
      </c>
      <c r="J13" s="58">
        <v>0.16666666666666666</v>
      </c>
      <c r="K13" s="58">
        <v>5.5555555555555552E-2</v>
      </c>
      <c r="L13" s="59">
        <v>0</v>
      </c>
    </row>
    <row r="14" spans="2:12" ht="14.25">
      <c r="B14" s="254" t="s">
        <v>91</v>
      </c>
      <c r="C14" s="53">
        <v>12</v>
      </c>
      <c r="D14" s="54">
        <v>3.9630118890356669E-3</v>
      </c>
      <c r="E14" s="55">
        <v>0.75</v>
      </c>
      <c r="F14" s="56">
        <v>0.25</v>
      </c>
      <c r="G14" s="57">
        <v>0</v>
      </c>
      <c r="H14" s="55">
        <v>0.41666666666666669</v>
      </c>
      <c r="I14" s="58">
        <v>1</v>
      </c>
      <c r="J14" s="58">
        <v>0</v>
      </c>
      <c r="K14" s="58">
        <v>0</v>
      </c>
      <c r="L14" s="59">
        <v>0</v>
      </c>
    </row>
    <row r="15" spans="2:12" ht="14.25">
      <c r="B15" s="254" t="s">
        <v>92</v>
      </c>
      <c r="C15" s="53">
        <v>25</v>
      </c>
      <c r="D15" s="54">
        <v>8.2562747688243072E-3</v>
      </c>
      <c r="E15" s="55">
        <v>0.48</v>
      </c>
      <c r="F15" s="56">
        <v>0.52</v>
      </c>
      <c r="G15" s="57">
        <v>0</v>
      </c>
      <c r="H15" s="55">
        <v>0.21739130434782608</v>
      </c>
      <c r="I15" s="58">
        <v>0.78260869565217395</v>
      </c>
      <c r="J15" s="58">
        <v>0.13043478260869565</v>
      </c>
      <c r="K15" s="58">
        <v>4.3478260869565216E-2</v>
      </c>
      <c r="L15" s="59">
        <v>4.3478260869565216E-2</v>
      </c>
    </row>
    <row r="16" spans="2:12" ht="14.25">
      <c r="B16" s="255" t="s">
        <v>93</v>
      </c>
      <c r="C16" s="60">
        <v>8</v>
      </c>
      <c r="D16" s="61">
        <v>2.6420079260237781E-3</v>
      </c>
      <c r="E16" s="62">
        <v>0.125</v>
      </c>
      <c r="F16" s="63">
        <v>0.875</v>
      </c>
      <c r="G16" s="64">
        <v>0</v>
      </c>
      <c r="H16" s="62">
        <v>0.5</v>
      </c>
      <c r="I16" s="65">
        <v>1</v>
      </c>
      <c r="J16" s="65">
        <v>0</v>
      </c>
      <c r="K16" s="65">
        <v>0</v>
      </c>
      <c r="L16" s="66">
        <v>0</v>
      </c>
    </row>
    <row r="17" spans="2:12" ht="15">
      <c r="B17" s="44" t="s">
        <v>26</v>
      </c>
      <c r="C17" s="45">
        <v>359</v>
      </c>
      <c r="D17" s="46">
        <v>0.11856010568031704</v>
      </c>
      <c r="E17" s="47">
        <v>0.484593837535014</v>
      </c>
      <c r="F17" s="48">
        <v>0.51540616246498594</v>
      </c>
      <c r="G17" s="49">
        <v>0</v>
      </c>
      <c r="H17" s="50">
        <v>0.51470588235294112</v>
      </c>
      <c r="I17" s="51">
        <v>0.82352941176470584</v>
      </c>
      <c r="J17" s="51">
        <v>7.9411764705882348E-2</v>
      </c>
      <c r="K17" s="51">
        <v>3.5294117647058823E-2</v>
      </c>
      <c r="L17" s="52">
        <v>6.1764705882352944E-2</v>
      </c>
    </row>
    <row r="18" spans="2:12" ht="14.25">
      <c r="B18" s="254" t="s">
        <v>94</v>
      </c>
      <c r="C18" s="53">
        <v>124</v>
      </c>
      <c r="D18" s="54">
        <v>4.0951122853368563E-2</v>
      </c>
      <c r="E18" s="55">
        <v>0.39344262295081966</v>
      </c>
      <c r="F18" s="56">
        <v>0.60655737704918034</v>
      </c>
      <c r="G18" s="57">
        <v>0</v>
      </c>
      <c r="H18" s="55">
        <v>0.49166666666666664</v>
      </c>
      <c r="I18" s="58">
        <v>0.81666666666666665</v>
      </c>
      <c r="J18" s="58">
        <v>8.3333333333333329E-2</v>
      </c>
      <c r="K18" s="58">
        <v>4.1666666666666664E-2</v>
      </c>
      <c r="L18" s="59">
        <v>5.8333333333333334E-2</v>
      </c>
    </row>
    <row r="19" spans="2:12" ht="14.25">
      <c r="B19" s="254" t="s">
        <v>95</v>
      </c>
      <c r="C19" s="53">
        <v>16</v>
      </c>
      <c r="D19" s="54">
        <v>5.2840158520475562E-3</v>
      </c>
      <c r="E19" s="55">
        <v>0.1875</v>
      </c>
      <c r="F19" s="56">
        <v>0.8125</v>
      </c>
      <c r="G19" s="57">
        <v>0</v>
      </c>
      <c r="H19" s="55">
        <v>0.8125</v>
      </c>
      <c r="I19" s="58">
        <v>0.9375</v>
      </c>
      <c r="J19" s="58">
        <v>6.25E-2</v>
      </c>
      <c r="K19" s="58">
        <v>0</v>
      </c>
      <c r="L19" s="59">
        <v>0</v>
      </c>
    </row>
    <row r="20" spans="2:12" ht="14.25">
      <c r="B20" s="254" t="s">
        <v>28</v>
      </c>
      <c r="C20" s="53">
        <v>63</v>
      </c>
      <c r="D20" s="54">
        <v>2.0805812417437251E-2</v>
      </c>
      <c r="E20" s="55">
        <v>0.82539682539682535</v>
      </c>
      <c r="F20" s="56">
        <v>0.17460317460317459</v>
      </c>
      <c r="G20" s="57">
        <v>0</v>
      </c>
      <c r="H20" s="55">
        <v>0.49206349206349204</v>
      </c>
      <c r="I20" s="58">
        <v>0.80952380952380953</v>
      </c>
      <c r="J20" s="58">
        <v>0.12698412698412698</v>
      </c>
      <c r="K20" s="58">
        <v>6.3492063492063489E-2</v>
      </c>
      <c r="L20" s="59">
        <v>0</v>
      </c>
    </row>
    <row r="21" spans="2:12" ht="14.25" customHeight="1">
      <c r="B21" s="254" t="s">
        <v>167</v>
      </c>
      <c r="C21" s="53">
        <v>54</v>
      </c>
      <c r="D21" s="54">
        <v>1.7833553500660501E-2</v>
      </c>
      <c r="E21" s="55">
        <v>0.29629629629629628</v>
      </c>
      <c r="F21" s="56">
        <v>0.70370370370370372</v>
      </c>
      <c r="G21" s="57">
        <v>0</v>
      </c>
      <c r="H21" s="55">
        <v>0.55769230769230771</v>
      </c>
      <c r="I21" s="58">
        <v>0.86538461538461542</v>
      </c>
      <c r="J21" s="58">
        <v>5.7692307692307696E-2</v>
      </c>
      <c r="K21" s="58">
        <v>0</v>
      </c>
      <c r="L21" s="59">
        <v>7.6923076923076927E-2</v>
      </c>
    </row>
    <row r="22" spans="2:12" ht="14.25" customHeight="1">
      <c r="B22" s="254" t="s">
        <v>96</v>
      </c>
      <c r="C22" s="53">
        <v>23</v>
      </c>
      <c r="D22" s="54">
        <v>7.5957727873183622E-3</v>
      </c>
      <c r="E22" s="55">
        <v>0.34782608695652173</v>
      </c>
      <c r="F22" s="56">
        <v>0.65217391304347827</v>
      </c>
      <c r="G22" s="57">
        <v>0</v>
      </c>
      <c r="H22" s="55">
        <v>0.52380952380952384</v>
      </c>
      <c r="I22" s="58">
        <v>1</v>
      </c>
      <c r="J22" s="58">
        <v>0</v>
      </c>
      <c r="K22" s="58">
        <v>0</v>
      </c>
      <c r="L22" s="59">
        <v>0</v>
      </c>
    </row>
    <row r="23" spans="2:12" ht="14.25">
      <c r="B23" s="254" t="s">
        <v>97</v>
      </c>
      <c r="C23" s="53">
        <v>78</v>
      </c>
      <c r="D23" s="54">
        <v>2.5759577278731835E-2</v>
      </c>
      <c r="E23" s="55">
        <v>0.58974358974358976</v>
      </c>
      <c r="F23" s="56">
        <v>0.41025641025641024</v>
      </c>
      <c r="G23" s="57">
        <v>0</v>
      </c>
      <c r="H23" s="55">
        <v>0.46268656716417911</v>
      </c>
      <c r="I23" s="58">
        <v>0.73134328358208955</v>
      </c>
      <c r="J23" s="58">
        <v>7.4626865671641784E-2</v>
      </c>
      <c r="K23" s="58">
        <v>4.4776119402985072E-2</v>
      </c>
      <c r="L23" s="59">
        <v>0.14925373134328357</v>
      </c>
    </row>
    <row r="24" spans="2:12" ht="14.25">
      <c r="B24" s="254" t="s">
        <v>166</v>
      </c>
      <c r="C24" s="53">
        <v>1</v>
      </c>
      <c r="D24" s="54">
        <v>3.3025099075297226E-4</v>
      </c>
      <c r="E24" s="83">
        <v>0</v>
      </c>
      <c r="F24" s="84">
        <v>1</v>
      </c>
      <c r="G24" s="57">
        <v>0</v>
      </c>
      <c r="H24" s="55">
        <v>1</v>
      </c>
      <c r="I24" s="58">
        <v>1</v>
      </c>
      <c r="J24" s="58">
        <v>0</v>
      </c>
      <c r="K24" s="58">
        <v>0</v>
      </c>
      <c r="L24" s="59">
        <v>0</v>
      </c>
    </row>
    <row r="25" spans="2:12" ht="15">
      <c r="B25" s="44" t="s">
        <v>31</v>
      </c>
      <c r="C25" s="45">
        <v>264</v>
      </c>
      <c r="D25" s="46">
        <v>8.7186261558784672E-2</v>
      </c>
      <c r="E25" s="47">
        <v>0.7137404580152672</v>
      </c>
      <c r="F25" s="48">
        <v>0.28244274809160308</v>
      </c>
      <c r="G25" s="49">
        <v>3.8167938931297708E-3</v>
      </c>
      <c r="H25" s="50">
        <v>0.32170542635658916</v>
      </c>
      <c r="I25" s="51">
        <v>0.59302325581395354</v>
      </c>
      <c r="J25" s="51">
        <v>0.16279069767441862</v>
      </c>
      <c r="K25" s="51">
        <v>0.15116279069767441</v>
      </c>
      <c r="L25" s="52">
        <v>9.3023255813953487E-2</v>
      </c>
    </row>
    <row r="26" spans="2:12" ht="14.25">
      <c r="B26" s="254" t="s">
        <v>98</v>
      </c>
      <c r="C26" s="53">
        <v>38</v>
      </c>
      <c r="D26" s="54">
        <v>1.2549537648612946E-2</v>
      </c>
      <c r="E26" s="55">
        <v>0.56756756756756754</v>
      </c>
      <c r="F26" s="56">
        <v>0.43243243243243246</v>
      </c>
      <c r="G26" s="57">
        <v>0</v>
      </c>
      <c r="H26" s="55">
        <v>0.28947368421052633</v>
      </c>
      <c r="I26" s="58">
        <v>0.55263157894736847</v>
      </c>
      <c r="J26" s="58">
        <v>0.10526315789473684</v>
      </c>
      <c r="K26" s="58">
        <v>0.13157894736842105</v>
      </c>
      <c r="L26" s="59">
        <v>0.21052631578947367</v>
      </c>
    </row>
    <row r="27" spans="2:12" ht="14.25">
      <c r="B27" s="254" t="s">
        <v>71</v>
      </c>
      <c r="C27" s="53">
        <v>1</v>
      </c>
      <c r="D27" s="54">
        <v>3.3025099075297226E-4</v>
      </c>
      <c r="E27" s="55">
        <v>1</v>
      </c>
      <c r="F27" s="56">
        <v>0</v>
      </c>
      <c r="G27" s="57">
        <v>0</v>
      </c>
      <c r="H27" s="55">
        <v>0</v>
      </c>
      <c r="I27" s="58">
        <v>1</v>
      </c>
      <c r="J27" s="58">
        <v>0</v>
      </c>
      <c r="K27" s="58">
        <v>0</v>
      </c>
      <c r="L27" s="59">
        <v>0</v>
      </c>
    </row>
    <row r="28" spans="2:12" ht="14.25">
      <c r="B28" s="254" t="s">
        <v>32</v>
      </c>
      <c r="C28" s="53">
        <v>43</v>
      </c>
      <c r="D28" s="54">
        <v>1.4200792602377808E-2</v>
      </c>
      <c r="E28" s="55">
        <v>0.53488372093023251</v>
      </c>
      <c r="F28" s="56">
        <v>0.46511627906976744</v>
      </c>
      <c r="G28" s="57">
        <v>0</v>
      </c>
      <c r="H28" s="55">
        <v>0.43902439024390244</v>
      </c>
      <c r="I28" s="58">
        <v>0.65853658536585369</v>
      </c>
      <c r="J28" s="58">
        <v>9.7560975609756101E-2</v>
      </c>
      <c r="K28" s="58">
        <v>0.14634146341463414</v>
      </c>
      <c r="L28" s="59">
        <v>9.7560975609756101E-2</v>
      </c>
    </row>
    <row r="29" spans="2:12" ht="14.25">
      <c r="B29" s="254" t="s">
        <v>33</v>
      </c>
      <c r="C29" s="53">
        <v>34</v>
      </c>
      <c r="D29" s="54">
        <v>1.1228533685601057E-2</v>
      </c>
      <c r="E29" s="55">
        <v>0.91176470588235292</v>
      </c>
      <c r="F29" s="56">
        <v>8.8235294117647065E-2</v>
      </c>
      <c r="G29" s="57">
        <v>0</v>
      </c>
      <c r="H29" s="55">
        <v>0.15151515151515152</v>
      </c>
      <c r="I29" s="58">
        <v>0.45454545454545453</v>
      </c>
      <c r="J29" s="58">
        <v>0.21212121212121213</v>
      </c>
      <c r="K29" s="58">
        <v>0.27272727272727271</v>
      </c>
      <c r="L29" s="59">
        <v>6.0606060606060608E-2</v>
      </c>
    </row>
    <row r="30" spans="2:12" ht="14.25">
      <c r="B30" s="254" t="s">
        <v>99</v>
      </c>
      <c r="C30" s="53">
        <v>47</v>
      </c>
      <c r="D30" s="54">
        <v>1.5521796565389696E-2</v>
      </c>
      <c r="E30" s="55">
        <v>0.82978723404255317</v>
      </c>
      <c r="F30" s="56">
        <v>0.1702127659574468</v>
      </c>
      <c r="G30" s="57">
        <v>0</v>
      </c>
      <c r="H30" s="55">
        <v>0.2391304347826087</v>
      </c>
      <c r="I30" s="58">
        <v>0.45652173913043476</v>
      </c>
      <c r="J30" s="58">
        <v>0.17391304347826086</v>
      </c>
      <c r="K30" s="58">
        <v>0.17391304347826086</v>
      </c>
      <c r="L30" s="59">
        <v>0.19565217391304349</v>
      </c>
    </row>
    <row r="31" spans="2:12" ht="14.25">
      <c r="B31" s="254" t="s">
        <v>35</v>
      </c>
      <c r="C31" s="53">
        <v>46</v>
      </c>
      <c r="D31" s="54">
        <v>1.5191545574636724E-2</v>
      </c>
      <c r="E31" s="55">
        <v>0.73913043478260865</v>
      </c>
      <c r="F31" s="56">
        <v>0.2391304347826087</v>
      </c>
      <c r="G31" s="57">
        <v>2.1739130434782608E-2</v>
      </c>
      <c r="H31" s="55">
        <v>0.28888888888888886</v>
      </c>
      <c r="I31" s="58">
        <v>0.62222222222222223</v>
      </c>
      <c r="J31" s="58">
        <v>0.17777777777777778</v>
      </c>
      <c r="K31" s="58">
        <v>0.2</v>
      </c>
      <c r="L31" s="59">
        <v>0</v>
      </c>
    </row>
    <row r="32" spans="2:12" ht="14.25">
      <c r="B32" s="254" t="s">
        <v>101</v>
      </c>
      <c r="C32" s="53">
        <v>30</v>
      </c>
      <c r="D32" s="54">
        <v>9.9075297225891673E-3</v>
      </c>
      <c r="E32" s="55">
        <v>0.5</v>
      </c>
      <c r="F32" s="56">
        <v>0.5</v>
      </c>
      <c r="G32" s="57">
        <v>0</v>
      </c>
      <c r="H32" s="55">
        <v>0.44827586206896552</v>
      </c>
      <c r="I32" s="58">
        <v>0.68965517241379315</v>
      </c>
      <c r="J32" s="58">
        <v>0.27586206896551724</v>
      </c>
      <c r="K32" s="58">
        <v>0</v>
      </c>
      <c r="L32" s="59">
        <v>3.4482758620689655E-2</v>
      </c>
    </row>
    <row r="33" spans="2:12" ht="14.25">
      <c r="B33" s="255" t="s">
        <v>37</v>
      </c>
      <c r="C33" s="60">
        <v>25</v>
      </c>
      <c r="D33" s="61">
        <v>8.2562747688243072E-3</v>
      </c>
      <c r="E33" s="62">
        <v>0.95833333333333337</v>
      </c>
      <c r="F33" s="63">
        <v>4.1666666666666664E-2</v>
      </c>
      <c r="G33" s="64">
        <v>0</v>
      </c>
      <c r="H33" s="62">
        <v>0.48</v>
      </c>
      <c r="I33" s="65">
        <v>0.8</v>
      </c>
      <c r="J33" s="65">
        <v>0.12</v>
      </c>
      <c r="K33" s="65">
        <v>0.08</v>
      </c>
      <c r="L33" s="66">
        <v>0</v>
      </c>
    </row>
    <row r="34" spans="2:12" ht="15">
      <c r="B34" s="44" t="s">
        <v>39</v>
      </c>
      <c r="C34" s="45">
        <v>476</v>
      </c>
      <c r="D34" s="46">
        <v>0.1571994715984148</v>
      </c>
      <c r="E34" s="47">
        <v>0.84873949579831931</v>
      </c>
      <c r="F34" s="48">
        <v>0.15126050420168066</v>
      </c>
      <c r="G34" s="49">
        <v>0</v>
      </c>
      <c r="H34" s="50">
        <v>0.43099787685774948</v>
      </c>
      <c r="I34" s="51">
        <v>0.80254777070063699</v>
      </c>
      <c r="J34" s="51">
        <v>0.14437367303609341</v>
      </c>
      <c r="K34" s="51">
        <v>5.0955414012738856E-2</v>
      </c>
      <c r="L34" s="52">
        <v>2.1231422505307855E-3</v>
      </c>
    </row>
    <row r="35" spans="2:12" ht="14.25">
      <c r="B35" s="254" t="s">
        <v>102</v>
      </c>
      <c r="C35" s="53">
        <v>18</v>
      </c>
      <c r="D35" s="54">
        <v>5.9445178335535004E-3</v>
      </c>
      <c r="E35" s="55">
        <v>0.83333333333333337</v>
      </c>
      <c r="F35" s="56">
        <v>0.16666666666666666</v>
      </c>
      <c r="G35" s="57">
        <v>0</v>
      </c>
      <c r="H35" s="55">
        <v>0.3888888888888889</v>
      </c>
      <c r="I35" s="58">
        <v>0.72222222222222221</v>
      </c>
      <c r="J35" s="58">
        <v>0.1111111111111111</v>
      </c>
      <c r="K35" s="58">
        <v>0.16666666666666666</v>
      </c>
      <c r="L35" s="59">
        <v>0</v>
      </c>
    </row>
    <row r="36" spans="2:12" ht="14.25">
      <c r="B36" s="254" t="s">
        <v>103</v>
      </c>
      <c r="C36" s="53">
        <v>10</v>
      </c>
      <c r="D36" s="54">
        <v>3.3025099075297227E-3</v>
      </c>
      <c r="E36" s="55">
        <v>1</v>
      </c>
      <c r="F36" s="56">
        <v>0</v>
      </c>
      <c r="G36" s="57">
        <v>0</v>
      </c>
      <c r="H36" s="55">
        <v>0.4</v>
      </c>
      <c r="I36" s="58">
        <v>0.6</v>
      </c>
      <c r="J36" s="58">
        <v>0.4</v>
      </c>
      <c r="K36" s="58">
        <v>0</v>
      </c>
      <c r="L36" s="59">
        <v>0</v>
      </c>
    </row>
    <row r="37" spans="2:12" ht="14.25">
      <c r="B37" s="254" t="s">
        <v>104</v>
      </c>
      <c r="C37" s="53">
        <v>25</v>
      </c>
      <c r="D37" s="54">
        <v>8.2562747688243072E-3</v>
      </c>
      <c r="E37" s="55">
        <v>0.92</v>
      </c>
      <c r="F37" s="56">
        <v>0.08</v>
      </c>
      <c r="G37" s="57">
        <v>0</v>
      </c>
      <c r="H37" s="55">
        <v>0.36</v>
      </c>
      <c r="I37" s="58">
        <v>0.76</v>
      </c>
      <c r="J37" s="58">
        <v>0.2</v>
      </c>
      <c r="K37" s="58">
        <v>0.04</v>
      </c>
      <c r="L37" s="59">
        <v>0</v>
      </c>
    </row>
    <row r="38" spans="2:12" ht="14.25">
      <c r="B38" s="254" t="s">
        <v>105</v>
      </c>
      <c r="C38" s="53">
        <v>12</v>
      </c>
      <c r="D38" s="54">
        <v>3.9630118890356669E-3</v>
      </c>
      <c r="E38" s="55">
        <v>0.91666666666666663</v>
      </c>
      <c r="F38" s="56">
        <v>8.3333333333333329E-2</v>
      </c>
      <c r="G38" s="57">
        <v>0</v>
      </c>
      <c r="H38" s="55">
        <v>0.58333333333333337</v>
      </c>
      <c r="I38" s="58">
        <v>0.91666666666666663</v>
      </c>
      <c r="J38" s="58">
        <v>8.3333333333333329E-2</v>
      </c>
      <c r="K38" s="58">
        <v>0</v>
      </c>
      <c r="L38" s="59">
        <v>0</v>
      </c>
    </row>
    <row r="39" spans="2:12" ht="14.25">
      <c r="B39" s="254" t="s">
        <v>42</v>
      </c>
      <c r="C39" s="53">
        <v>13</v>
      </c>
      <c r="D39" s="54">
        <v>4.2932628797886395E-3</v>
      </c>
      <c r="E39" s="55">
        <v>0.92307692307692313</v>
      </c>
      <c r="F39" s="56">
        <v>7.6923076923076927E-2</v>
      </c>
      <c r="G39" s="57">
        <v>0</v>
      </c>
      <c r="H39" s="55">
        <v>0.30769230769230771</v>
      </c>
      <c r="I39" s="58">
        <v>1</v>
      </c>
      <c r="J39" s="58">
        <v>0</v>
      </c>
      <c r="K39" s="58">
        <v>0</v>
      </c>
      <c r="L39" s="59">
        <v>0</v>
      </c>
    </row>
    <row r="40" spans="2:12" ht="14.25">
      <c r="B40" s="254" t="s">
        <v>106</v>
      </c>
      <c r="C40" s="53">
        <v>149</v>
      </c>
      <c r="D40" s="54">
        <v>4.9207397622192867E-2</v>
      </c>
      <c r="E40" s="55">
        <v>0.87248322147651003</v>
      </c>
      <c r="F40" s="56">
        <v>0.12751677852348994</v>
      </c>
      <c r="G40" s="57">
        <v>0</v>
      </c>
      <c r="H40" s="55">
        <v>0.48979591836734693</v>
      </c>
      <c r="I40" s="58">
        <v>0.89795918367346939</v>
      </c>
      <c r="J40" s="58">
        <v>0.10204081632653061</v>
      </c>
      <c r="K40" s="58">
        <v>0</v>
      </c>
      <c r="L40" s="59">
        <v>0</v>
      </c>
    </row>
    <row r="41" spans="2:12" ht="14.25">
      <c r="B41" s="254" t="s">
        <v>107</v>
      </c>
      <c r="C41" s="53">
        <v>87</v>
      </c>
      <c r="D41" s="54">
        <v>2.8731836195508585E-2</v>
      </c>
      <c r="E41" s="55">
        <v>0.88505747126436785</v>
      </c>
      <c r="F41" s="56">
        <v>0.11494252873563218</v>
      </c>
      <c r="G41" s="57">
        <v>0</v>
      </c>
      <c r="H41" s="55">
        <v>0.52325581395348841</v>
      </c>
      <c r="I41" s="58">
        <v>0.93023255813953487</v>
      </c>
      <c r="J41" s="58">
        <v>6.9767441860465115E-2</v>
      </c>
      <c r="K41" s="58">
        <v>0</v>
      </c>
      <c r="L41" s="59">
        <v>0</v>
      </c>
    </row>
    <row r="42" spans="2:12" ht="14.25">
      <c r="B42" s="254" t="s">
        <v>44</v>
      </c>
      <c r="C42" s="53">
        <v>52</v>
      </c>
      <c r="D42" s="54">
        <v>1.7173051519154558E-2</v>
      </c>
      <c r="E42" s="55">
        <v>0.94230769230769229</v>
      </c>
      <c r="F42" s="56">
        <v>5.7692307692307696E-2</v>
      </c>
      <c r="G42" s="57">
        <v>0</v>
      </c>
      <c r="H42" s="55">
        <v>0.17307692307692307</v>
      </c>
      <c r="I42" s="58">
        <v>0.61538461538461542</v>
      </c>
      <c r="J42" s="58">
        <v>0.34615384615384615</v>
      </c>
      <c r="K42" s="58">
        <v>3.8461538461538464E-2</v>
      </c>
      <c r="L42" s="59">
        <v>0</v>
      </c>
    </row>
    <row r="43" spans="2:12" ht="14.25">
      <c r="B43" s="254" t="s">
        <v>108</v>
      </c>
      <c r="C43" s="53">
        <v>42</v>
      </c>
      <c r="D43" s="54">
        <v>1.3870541611624834E-2</v>
      </c>
      <c r="E43" s="55">
        <v>0.83333333333333337</v>
      </c>
      <c r="F43" s="56">
        <v>0.16666666666666666</v>
      </c>
      <c r="G43" s="57">
        <v>0</v>
      </c>
      <c r="H43" s="55">
        <v>0.38095238095238093</v>
      </c>
      <c r="I43" s="58">
        <v>0.69047619047619047</v>
      </c>
      <c r="J43" s="58">
        <v>0.21428571428571427</v>
      </c>
      <c r="K43" s="58">
        <v>7.1428571428571425E-2</v>
      </c>
      <c r="L43" s="59">
        <v>2.3809523809523808E-2</v>
      </c>
    </row>
    <row r="44" spans="2:12" ht="14.25">
      <c r="B44" s="255" t="s">
        <v>47</v>
      </c>
      <c r="C44" s="60">
        <v>68</v>
      </c>
      <c r="D44" s="61">
        <v>2.2457067371202115E-2</v>
      </c>
      <c r="E44" s="62">
        <v>0.61764705882352944</v>
      </c>
      <c r="F44" s="63">
        <v>0.38235294117647056</v>
      </c>
      <c r="G44" s="64">
        <v>0</v>
      </c>
      <c r="H44" s="62">
        <v>0.45454545454545453</v>
      </c>
      <c r="I44" s="65">
        <v>0.65151515151515149</v>
      </c>
      <c r="J44" s="65">
        <v>0.12121212121212122</v>
      </c>
      <c r="K44" s="65">
        <v>0.22727272727272727</v>
      </c>
      <c r="L44" s="66">
        <v>0</v>
      </c>
    </row>
    <row r="45" spans="2:12" ht="15">
      <c r="B45" s="44" t="s">
        <v>48</v>
      </c>
      <c r="C45" s="45">
        <v>695</v>
      </c>
      <c r="D45" s="46">
        <v>0.22952443857331573</v>
      </c>
      <c r="E45" s="47">
        <v>0.29522431259044862</v>
      </c>
      <c r="F45" s="48">
        <v>0.70188133140376263</v>
      </c>
      <c r="G45" s="49">
        <v>2.8943560057887118E-3</v>
      </c>
      <c r="H45" s="50">
        <v>0.28872180451127821</v>
      </c>
      <c r="I45" s="51">
        <v>0.63759398496240605</v>
      </c>
      <c r="J45" s="51">
        <v>7.9699248120300756E-2</v>
      </c>
      <c r="K45" s="51">
        <v>4.06015037593985E-2</v>
      </c>
      <c r="L45" s="52">
        <v>0.24210526315789474</v>
      </c>
    </row>
    <row r="46" spans="2:12" ht="14.25">
      <c r="B46" s="254" t="s">
        <v>109</v>
      </c>
      <c r="C46" s="53">
        <v>77</v>
      </c>
      <c r="D46" s="54">
        <v>2.5429326287978865E-2</v>
      </c>
      <c r="E46" s="55">
        <v>0.11842105263157894</v>
      </c>
      <c r="F46" s="56">
        <v>0.88157894736842102</v>
      </c>
      <c r="G46" s="57">
        <v>0</v>
      </c>
      <c r="H46" s="55">
        <v>0.13513513513513514</v>
      </c>
      <c r="I46" s="58">
        <v>0.43243243243243246</v>
      </c>
      <c r="J46" s="58">
        <v>8.1081081081081086E-2</v>
      </c>
      <c r="K46" s="58">
        <v>9.45945945945946E-2</v>
      </c>
      <c r="L46" s="59">
        <v>0.39189189189189189</v>
      </c>
    </row>
    <row r="47" spans="2:12" ht="14.25">
      <c r="B47" s="254" t="s">
        <v>110</v>
      </c>
      <c r="C47" s="53">
        <v>6</v>
      </c>
      <c r="D47" s="54">
        <v>1.9815059445178335E-3</v>
      </c>
      <c r="E47" s="55">
        <v>0</v>
      </c>
      <c r="F47" s="56">
        <v>1</v>
      </c>
      <c r="G47" s="57">
        <v>0</v>
      </c>
      <c r="H47" s="55">
        <v>0.16666666666666666</v>
      </c>
      <c r="I47" s="58">
        <v>0.66666666666666663</v>
      </c>
      <c r="J47" s="58">
        <v>0</v>
      </c>
      <c r="K47" s="58">
        <v>0</v>
      </c>
      <c r="L47" s="59">
        <v>0.33333333333333331</v>
      </c>
    </row>
    <row r="48" spans="2:12" ht="14.25">
      <c r="B48" s="254" t="s">
        <v>50</v>
      </c>
      <c r="C48" s="53">
        <v>52</v>
      </c>
      <c r="D48" s="54">
        <v>1.7173051519154558E-2</v>
      </c>
      <c r="E48" s="55">
        <v>0.51923076923076927</v>
      </c>
      <c r="F48" s="56">
        <v>0.48076923076923078</v>
      </c>
      <c r="G48" s="57">
        <v>0</v>
      </c>
      <c r="H48" s="55">
        <v>0.22</v>
      </c>
      <c r="I48" s="58">
        <v>0.66</v>
      </c>
      <c r="J48" s="58">
        <v>0.28000000000000003</v>
      </c>
      <c r="K48" s="58">
        <v>0.04</v>
      </c>
      <c r="L48" s="59">
        <v>0.02</v>
      </c>
    </row>
    <row r="49" spans="2:12" ht="14.25">
      <c r="B49" s="254" t="s">
        <v>111</v>
      </c>
      <c r="C49" s="53">
        <v>56</v>
      </c>
      <c r="D49" s="54">
        <v>1.8494055482166448E-2</v>
      </c>
      <c r="E49" s="55">
        <v>0.4642857142857143</v>
      </c>
      <c r="F49" s="56">
        <v>0.5357142857142857</v>
      </c>
      <c r="G49" s="57">
        <v>0</v>
      </c>
      <c r="H49" s="55">
        <v>0.34545454545454546</v>
      </c>
      <c r="I49" s="58">
        <v>0.87272727272727268</v>
      </c>
      <c r="J49" s="58">
        <v>9.0909090909090912E-2</v>
      </c>
      <c r="K49" s="58">
        <v>1.8181818181818181E-2</v>
      </c>
      <c r="L49" s="59">
        <v>1.8181818181818181E-2</v>
      </c>
    </row>
    <row r="50" spans="2:12" ht="14.25">
      <c r="B50" s="254" t="s">
        <v>112</v>
      </c>
      <c r="C50" s="53">
        <v>3</v>
      </c>
      <c r="D50" s="54">
        <v>9.9075297225891673E-4</v>
      </c>
      <c r="E50" s="55">
        <v>0.66666666666666663</v>
      </c>
      <c r="F50" s="56">
        <v>0.33333333333333331</v>
      </c>
      <c r="G50" s="57">
        <v>0</v>
      </c>
      <c r="H50" s="55">
        <v>0.33333333333333331</v>
      </c>
      <c r="I50" s="58">
        <v>1</v>
      </c>
      <c r="J50" s="58">
        <v>0</v>
      </c>
      <c r="K50" s="58">
        <v>0</v>
      </c>
      <c r="L50" s="59">
        <v>0</v>
      </c>
    </row>
    <row r="51" spans="2:12" ht="14.25">
      <c r="B51" s="254" t="s">
        <v>113</v>
      </c>
      <c r="C51" s="53">
        <v>31</v>
      </c>
      <c r="D51" s="54">
        <v>1.0237780713342141E-2</v>
      </c>
      <c r="E51" s="55">
        <v>0.5161290322580645</v>
      </c>
      <c r="F51" s="56">
        <v>0.45161290322580644</v>
      </c>
      <c r="G51" s="57">
        <v>3.2258064516129031E-2</v>
      </c>
      <c r="H51" s="55">
        <v>0.33333333333333331</v>
      </c>
      <c r="I51" s="58">
        <v>0.73333333333333328</v>
      </c>
      <c r="J51" s="58">
        <v>0.13333333333333333</v>
      </c>
      <c r="K51" s="58">
        <v>3.3333333333333333E-2</v>
      </c>
      <c r="L51" s="59">
        <v>0.1</v>
      </c>
    </row>
    <row r="52" spans="2:12" ht="14.25">
      <c r="B52" s="254" t="s">
        <v>114</v>
      </c>
      <c r="C52" s="53">
        <v>12</v>
      </c>
      <c r="D52" s="54">
        <v>3.9630118890356669E-3</v>
      </c>
      <c r="E52" s="55">
        <v>0.5</v>
      </c>
      <c r="F52" s="56">
        <v>0.5</v>
      </c>
      <c r="G52" s="57">
        <v>0</v>
      </c>
      <c r="H52" s="55">
        <v>0.75</v>
      </c>
      <c r="I52" s="58">
        <v>0.83333333333333337</v>
      </c>
      <c r="J52" s="58">
        <v>0.16666666666666666</v>
      </c>
      <c r="K52" s="58">
        <v>0</v>
      </c>
      <c r="L52" s="59">
        <v>0</v>
      </c>
    </row>
    <row r="53" spans="2:12" ht="14.25">
      <c r="B53" s="254" t="s">
        <v>115</v>
      </c>
      <c r="C53" s="53">
        <v>13</v>
      </c>
      <c r="D53" s="54">
        <v>4.2932628797886395E-3</v>
      </c>
      <c r="E53" s="55">
        <v>0.38461538461538464</v>
      </c>
      <c r="F53" s="56">
        <v>0.61538461538461542</v>
      </c>
      <c r="G53" s="57">
        <v>0</v>
      </c>
      <c r="H53" s="55">
        <v>0.23076923076923078</v>
      </c>
      <c r="I53" s="58">
        <v>0.76923076923076927</v>
      </c>
      <c r="J53" s="58">
        <v>0.15384615384615385</v>
      </c>
      <c r="K53" s="58">
        <v>0</v>
      </c>
      <c r="L53" s="59">
        <v>7.6923076923076927E-2</v>
      </c>
    </row>
    <row r="54" spans="2:12" ht="14.25">
      <c r="B54" s="254" t="s">
        <v>72</v>
      </c>
      <c r="C54" s="53">
        <v>2</v>
      </c>
      <c r="D54" s="54">
        <v>6.6050198150594452E-4</v>
      </c>
      <c r="E54" s="55">
        <v>0.5</v>
      </c>
      <c r="F54" s="56">
        <v>0.5</v>
      </c>
      <c r="G54" s="57">
        <v>0</v>
      </c>
      <c r="H54" s="55">
        <v>0.5</v>
      </c>
      <c r="I54" s="58">
        <v>1</v>
      </c>
      <c r="J54" s="58">
        <v>0</v>
      </c>
      <c r="K54" s="58">
        <v>0</v>
      </c>
      <c r="L54" s="59">
        <v>0</v>
      </c>
    </row>
    <row r="55" spans="2:12" ht="14.25">
      <c r="B55" s="254" t="s">
        <v>116</v>
      </c>
      <c r="C55" s="53">
        <v>76</v>
      </c>
      <c r="D55" s="54">
        <v>2.5099075297225892E-2</v>
      </c>
      <c r="E55" s="55">
        <v>0.26315789473684209</v>
      </c>
      <c r="F55" s="56">
        <v>0.73684210526315785</v>
      </c>
      <c r="G55" s="57">
        <v>0</v>
      </c>
      <c r="H55" s="55">
        <v>0.28378378378378377</v>
      </c>
      <c r="I55" s="58">
        <v>0.64864864864864868</v>
      </c>
      <c r="J55" s="58">
        <v>6.7567567567567571E-2</v>
      </c>
      <c r="K55" s="58">
        <v>5.4054054054054057E-2</v>
      </c>
      <c r="L55" s="59">
        <v>0.22972972972972974</v>
      </c>
    </row>
    <row r="56" spans="2:12" ht="14.25">
      <c r="B56" s="254" t="s">
        <v>117</v>
      </c>
      <c r="C56" s="53">
        <v>9</v>
      </c>
      <c r="D56" s="54">
        <v>2.9722589167767502E-3</v>
      </c>
      <c r="E56" s="55">
        <v>0.1111111111111111</v>
      </c>
      <c r="F56" s="56">
        <v>0.88888888888888884</v>
      </c>
      <c r="G56" s="57">
        <v>0</v>
      </c>
      <c r="H56" s="55">
        <v>0.1111111111111111</v>
      </c>
      <c r="I56" s="58">
        <v>0.66666666666666663</v>
      </c>
      <c r="J56" s="58">
        <v>0.22222222222222221</v>
      </c>
      <c r="K56" s="58">
        <v>0.1111111111111111</v>
      </c>
      <c r="L56" s="59">
        <v>0</v>
      </c>
    </row>
    <row r="57" spans="2:12" ht="14.25">
      <c r="B57" s="254" t="s">
        <v>118</v>
      </c>
      <c r="C57" s="53">
        <v>67</v>
      </c>
      <c r="D57" s="54">
        <v>2.2126816380449141E-2</v>
      </c>
      <c r="E57" s="55">
        <v>0.24242424242424243</v>
      </c>
      <c r="F57" s="56">
        <v>0.75757575757575757</v>
      </c>
      <c r="G57" s="57">
        <v>0</v>
      </c>
      <c r="H57" s="55">
        <v>0.22222222222222221</v>
      </c>
      <c r="I57" s="58">
        <v>0.44444444444444442</v>
      </c>
      <c r="J57" s="58">
        <v>0.1111111111111111</v>
      </c>
      <c r="K57" s="58">
        <v>0.1111111111111111</v>
      </c>
      <c r="L57" s="59">
        <v>0.33333333333333331</v>
      </c>
    </row>
    <row r="58" spans="2:12" ht="14.25">
      <c r="B58" s="254" t="s">
        <v>120</v>
      </c>
      <c r="C58" s="53">
        <v>89</v>
      </c>
      <c r="D58" s="54">
        <v>2.9392338177014532E-2</v>
      </c>
      <c r="E58" s="55">
        <v>0.2696629213483146</v>
      </c>
      <c r="F58" s="56">
        <v>0.7303370786516854</v>
      </c>
      <c r="G58" s="57">
        <v>0</v>
      </c>
      <c r="H58" s="55">
        <v>0.41249999999999998</v>
      </c>
      <c r="I58" s="58">
        <v>0.78749999999999998</v>
      </c>
      <c r="J58" s="58">
        <v>0</v>
      </c>
      <c r="K58" s="58">
        <v>2.5000000000000001E-2</v>
      </c>
      <c r="L58" s="59">
        <v>0.1875</v>
      </c>
    </row>
    <row r="59" spans="2:12" ht="14.25">
      <c r="B59" s="254" t="s">
        <v>121</v>
      </c>
      <c r="C59" s="53">
        <v>45</v>
      </c>
      <c r="D59" s="54">
        <v>1.4861294583883751E-2</v>
      </c>
      <c r="E59" s="55">
        <v>0.13636363636363635</v>
      </c>
      <c r="F59" s="56">
        <v>0.86363636363636365</v>
      </c>
      <c r="G59" s="57">
        <v>0</v>
      </c>
      <c r="H59" s="55">
        <v>0.47727272727272729</v>
      </c>
      <c r="I59" s="58">
        <v>0.90909090909090906</v>
      </c>
      <c r="J59" s="58">
        <v>4.5454545454545456E-2</v>
      </c>
      <c r="K59" s="58">
        <v>0</v>
      </c>
      <c r="L59" s="59">
        <v>4.5454545454545456E-2</v>
      </c>
    </row>
    <row r="60" spans="2:12" ht="14.45" customHeight="1">
      <c r="B60" s="254" t="s">
        <v>122</v>
      </c>
      <c r="C60" s="53">
        <v>87</v>
      </c>
      <c r="D60" s="54">
        <v>2.8731836195508585E-2</v>
      </c>
      <c r="E60" s="55">
        <v>0.39534883720930231</v>
      </c>
      <c r="F60" s="56">
        <v>0.60465116279069764</v>
      </c>
      <c r="G60" s="57">
        <v>0</v>
      </c>
      <c r="H60" s="55">
        <v>0.17647058823529413</v>
      </c>
      <c r="I60" s="58">
        <v>0.27058823529411763</v>
      </c>
      <c r="J60" s="58">
        <v>0</v>
      </c>
      <c r="K60" s="58">
        <v>0</v>
      </c>
      <c r="L60" s="59">
        <v>0.72941176470588232</v>
      </c>
    </row>
    <row r="61" spans="2:12" ht="14.45" customHeight="1">
      <c r="B61" s="254" t="s">
        <v>123</v>
      </c>
      <c r="C61" s="53">
        <v>2</v>
      </c>
      <c r="D61" s="54">
        <v>6.6050198150594452E-4</v>
      </c>
      <c r="E61" s="55">
        <v>0.5</v>
      </c>
      <c r="F61" s="56">
        <v>0.5</v>
      </c>
      <c r="G61" s="57">
        <v>0</v>
      </c>
      <c r="H61" s="55">
        <v>0</v>
      </c>
      <c r="I61" s="58">
        <v>1</v>
      </c>
      <c r="J61" s="58">
        <v>0</v>
      </c>
      <c r="K61" s="58">
        <v>0</v>
      </c>
      <c r="L61" s="59">
        <v>0</v>
      </c>
    </row>
    <row r="62" spans="2:12" ht="14.25">
      <c r="B62" s="254" t="s">
        <v>126</v>
      </c>
      <c r="C62" s="53">
        <v>60</v>
      </c>
      <c r="D62" s="54">
        <v>1.9815059445178335E-2</v>
      </c>
      <c r="E62" s="55">
        <v>0.13333333333333333</v>
      </c>
      <c r="F62" s="56">
        <v>0.85</v>
      </c>
      <c r="G62" s="57">
        <v>1.6666666666666666E-2</v>
      </c>
      <c r="H62" s="55">
        <v>0.35714285714285715</v>
      </c>
      <c r="I62" s="58">
        <v>0.7678571428571429</v>
      </c>
      <c r="J62" s="58">
        <v>7.1428571428571425E-2</v>
      </c>
      <c r="K62" s="58">
        <v>3.5714285714285712E-2</v>
      </c>
      <c r="L62" s="59">
        <v>0.125</v>
      </c>
    </row>
    <row r="63" spans="2:12" ht="14.25">
      <c r="B63" s="255" t="s">
        <v>127</v>
      </c>
      <c r="C63" s="60">
        <v>8</v>
      </c>
      <c r="D63" s="61">
        <v>2.6420079260237781E-3</v>
      </c>
      <c r="E63" s="62">
        <v>0.25</v>
      </c>
      <c r="F63" s="63">
        <v>0.75</v>
      </c>
      <c r="G63" s="64">
        <v>0</v>
      </c>
      <c r="H63" s="62">
        <v>0.2857142857142857</v>
      </c>
      <c r="I63" s="65">
        <v>1</v>
      </c>
      <c r="J63" s="65">
        <v>0</v>
      </c>
      <c r="K63" s="65">
        <v>0</v>
      </c>
      <c r="L63" s="66">
        <v>0</v>
      </c>
    </row>
    <row r="64" spans="2:12" ht="15">
      <c r="B64" s="44" t="s">
        <v>60</v>
      </c>
      <c r="C64" s="45">
        <v>170</v>
      </c>
      <c r="D64" s="46">
        <v>5.6142668428005284E-2</v>
      </c>
      <c r="E64" s="47">
        <v>0.43786982248520712</v>
      </c>
      <c r="F64" s="48">
        <v>0.56213017751479288</v>
      </c>
      <c r="G64" s="49">
        <v>0</v>
      </c>
      <c r="H64" s="50">
        <v>0.40718562874251496</v>
      </c>
      <c r="I64" s="51">
        <v>0.82035928143712578</v>
      </c>
      <c r="J64" s="51">
        <v>8.3832335329341312E-2</v>
      </c>
      <c r="K64" s="51">
        <v>4.1916167664670656E-2</v>
      </c>
      <c r="L64" s="52">
        <v>5.3892215568862277E-2</v>
      </c>
    </row>
    <row r="65" spans="2:12" ht="14.25">
      <c r="B65" s="254" t="s">
        <v>61</v>
      </c>
      <c r="C65" s="53">
        <v>29</v>
      </c>
      <c r="D65" s="54">
        <v>9.5772787318361956E-3</v>
      </c>
      <c r="E65" s="55">
        <v>0.2413793103448276</v>
      </c>
      <c r="F65" s="56">
        <v>0.75862068965517238</v>
      </c>
      <c r="G65" s="57">
        <v>0</v>
      </c>
      <c r="H65" s="55">
        <v>0.48148148148148145</v>
      </c>
      <c r="I65" s="58">
        <v>0.81481481481481477</v>
      </c>
      <c r="J65" s="58">
        <v>3.7037037037037035E-2</v>
      </c>
      <c r="K65" s="58">
        <v>0</v>
      </c>
      <c r="L65" s="59">
        <v>0.14814814814814814</v>
      </c>
    </row>
    <row r="66" spans="2:12" ht="14.25">
      <c r="B66" s="254" t="s">
        <v>128</v>
      </c>
      <c r="C66" s="53">
        <v>35</v>
      </c>
      <c r="D66" s="54">
        <v>1.1558784676354029E-2</v>
      </c>
      <c r="E66" s="55">
        <v>0.48571428571428571</v>
      </c>
      <c r="F66" s="56">
        <v>0.51428571428571423</v>
      </c>
      <c r="G66" s="57">
        <v>0</v>
      </c>
      <c r="H66" s="55">
        <v>0.25714285714285712</v>
      </c>
      <c r="I66" s="58">
        <v>0.74285714285714288</v>
      </c>
      <c r="J66" s="58">
        <v>0.2</v>
      </c>
      <c r="K66" s="58">
        <v>5.7142857142857141E-2</v>
      </c>
      <c r="L66" s="59">
        <v>0</v>
      </c>
    </row>
    <row r="67" spans="2:12" ht="14.25">
      <c r="B67" s="254" t="s">
        <v>63</v>
      </c>
      <c r="C67" s="53">
        <v>42</v>
      </c>
      <c r="D67" s="54">
        <v>1.3870541611624834E-2</v>
      </c>
      <c r="E67" s="55">
        <v>0.38095238095238093</v>
      </c>
      <c r="F67" s="56">
        <v>0.61904761904761907</v>
      </c>
      <c r="G67" s="57">
        <v>0</v>
      </c>
      <c r="H67" s="55">
        <v>0.41463414634146339</v>
      </c>
      <c r="I67" s="58">
        <v>0.82926829268292679</v>
      </c>
      <c r="J67" s="58">
        <v>9.7560975609756101E-2</v>
      </c>
      <c r="K67" s="58">
        <v>4.878048780487805E-2</v>
      </c>
      <c r="L67" s="59">
        <v>2.4390243902439025E-2</v>
      </c>
    </row>
    <row r="68" spans="2:12" ht="14.25">
      <c r="B68" s="255" t="s">
        <v>64</v>
      </c>
      <c r="C68" s="60">
        <v>64</v>
      </c>
      <c r="D68" s="61">
        <v>2.1136063408190225E-2</v>
      </c>
      <c r="E68" s="62">
        <v>0.53968253968253965</v>
      </c>
      <c r="F68" s="63">
        <v>0.46031746031746029</v>
      </c>
      <c r="G68" s="64">
        <v>0</v>
      </c>
      <c r="H68" s="62">
        <v>0.453125</v>
      </c>
      <c r="I68" s="65">
        <v>0.859375</v>
      </c>
      <c r="J68" s="65">
        <v>3.125E-2</v>
      </c>
      <c r="K68" s="65">
        <v>4.6875E-2</v>
      </c>
      <c r="L68" s="66">
        <v>6.25E-2</v>
      </c>
    </row>
    <row r="69" spans="2:12" ht="15">
      <c r="B69" s="44" t="s">
        <v>65</v>
      </c>
      <c r="C69" s="45">
        <v>200</v>
      </c>
      <c r="D69" s="46">
        <v>6.6050198150594458E-2</v>
      </c>
      <c r="E69" s="47">
        <v>0.625</v>
      </c>
      <c r="F69" s="48">
        <v>0.375</v>
      </c>
      <c r="G69" s="49">
        <v>0</v>
      </c>
      <c r="H69" s="50">
        <v>0.45833333333333331</v>
      </c>
      <c r="I69" s="51">
        <v>0.73958333333333337</v>
      </c>
      <c r="J69" s="51">
        <v>0.16666666666666666</v>
      </c>
      <c r="K69" s="51">
        <v>6.7708333333333329E-2</v>
      </c>
      <c r="L69" s="52">
        <v>2.6041666666666668E-2</v>
      </c>
    </row>
    <row r="70" spans="2:12" ht="14.25">
      <c r="B70" s="254" t="s">
        <v>129</v>
      </c>
      <c r="C70" s="53">
        <v>37</v>
      </c>
      <c r="D70" s="54">
        <v>1.2219286657859974E-2</v>
      </c>
      <c r="E70" s="55">
        <v>0.81081081081081086</v>
      </c>
      <c r="F70" s="56">
        <v>0.1891891891891892</v>
      </c>
      <c r="G70" s="57">
        <v>0</v>
      </c>
      <c r="H70" s="55">
        <v>0.51351351351351349</v>
      </c>
      <c r="I70" s="58">
        <v>0.6216216216216216</v>
      </c>
      <c r="J70" s="58">
        <v>0.24324324324324326</v>
      </c>
      <c r="K70" s="58">
        <v>0.13513513513513514</v>
      </c>
      <c r="L70" s="59">
        <v>0</v>
      </c>
    </row>
    <row r="71" spans="2:12" ht="14.25">
      <c r="B71" s="254" t="s">
        <v>130</v>
      </c>
      <c r="C71" s="53">
        <v>7</v>
      </c>
      <c r="D71" s="54">
        <v>2.311756935270806E-3</v>
      </c>
      <c r="E71" s="55">
        <v>0.7142857142857143</v>
      </c>
      <c r="F71" s="56">
        <v>0.2857142857142857</v>
      </c>
      <c r="G71" s="57">
        <v>0</v>
      </c>
      <c r="H71" s="55">
        <v>0.5714285714285714</v>
      </c>
      <c r="I71" s="58">
        <v>0.8571428571428571</v>
      </c>
      <c r="J71" s="58">
        <v>0.14285714285714285</v>
      </c>
      <c r="K71" s="58">
        <v>0</v>
      </c>
      <c r="L71" s="59">
        <v>0</v>
      </c>
    </row>
    <row r="72" spans="2:12" ht="14.25">
      <c r="B72" s="254" t="s">
        <v>131</v>
      </c>
      <c r="C72" s="53">
        <v>35</v>
      </c>
      <c r="D72" s="54">
        <v>1.1558784676354029E-2</v>
      </c>
      <c r="E72" s="55">
        <v>0.62857142857142856</v>
      </c>
      <c r="F72" s="56">
        <v>0.37142857142857144</v>
      </c>
      <c r="G72" s="57">
        <v>0</v>
      </c>
      <c r="H72" s="55">
        <v>0.29411764705882354</v>
      </c>
      <c r="I72" s="58">
        <v>0.6470588235294118</v>
      </c>
      <c r="J72" s="58">
        <v>0.14705882352941177</v>
      </c>
      <c r="K72" s="58">
        <v>8.8235294117647065E-2</v>
      </c>
      <c r="L72" s="59">
        <v>0.11764705882352941</v>
      </c>
    </row>
    <row r="73" spans="2:12" ht="14.25">
      <c r="B73" s="254" t="s">
        <v>132</v>
      </c>
      <c r="C73" s="53">
        <v>24</v>
      </c>
      <c r="D73" s="54">
        <v>7.9260237780713338E-3</v>
      </c>
      <c r="E73" s="55">
        <v>0.25</v>
      </c>
      <c r="F73" s="56">
        <v>0.75</v>
      </c>
      <c r="G73" s="57">
        <v>0</v>
      </c>
      <c r="H73" s="55">
        <v>0.76190476190476186</v>
      </c>
      <c r="I73" s="58">
        <v>1</v>
      </c>
      <c r="J73" s="58">
        <v>0</v>
      </c>
      <c r="K73" s="58">
        <v>0</v>
      </c>
      <c r="L73" s="59">
        <v>0</v>
      </c>
    </row>
    <row r="74" spans="2:12" ht="14.25">
      <c r="B74" s="254" t="s">
        <v>133</v>
      </c>
      <c r="C74" s="53">
        <v>56</v>
      </c>
      <c r="D74" s="54">
        <v>1.8494055482166448E-2</v>
      </c>
      <c r="E74" s="55">
        <v>0.5178571428571429</v>
      </c>
      <c r="F74" s="56">
        <v>0.48214285714285715</v>
      </c>
      <c r="G74" s="57">
        <v>0</v>
      </c>
      <c r="H74" s="55">
        <v>0.46153846153846156</v>
      </c>
      <c r="I74" s="58">
        <v>0.88461538461538458</v>
      </c>
      <c r="J74" s="58">
        <v>5.7692307692307696E-2</v>
      </c>
      <c r="K74" s="58">
        <v>3.8461538461538464E-2</v>
      </c>
      <c r="L74" s="59">
        <v>1.9230769230769232E-2</v>
      </c>
    </row>
    <row r="75" spans="2:12" ht="14.25">
      <c r="B75" s="254" t="s">
        <v>134</v>
      </c>
      <c r="C75" s="53">
        <v>5</v>
      </c>
      <c r="D75" s="54">
        <v>1.6512549537648614E-3</v>
      </c>
      <c r="E75" s="55">
        <v>0.4</v>
      </c>
      <c r="F75" s="56">
        <v>0.6</v>
      </c>
      <c r="G75" s="57">
        <v>0</v>
      </c>
      <c r="H75" s="55">
        <v>0.4</v>
      </c>
      <c r="I75" s="58">
        <v>0.6</v>
      </c>
      <c r="J75" s="58">
        <v>0.4</v>
      </c>
      <c r="K75" s="58">
        <v>0</v>
      </c>
      <c r="L75" s="59">
        <v>0</v>
      </c>
    </row>
    <row r="76" spans="2:12" ht="14.25">
      <c r="B76" s="254" t="s">
        <v>135</v>
      </c>
      <c r="C76" s="53">
        <v>34</v>
      </c>
      <c r="D76" s="54">
        <v>1.1228533685601057E-2</v>
      </c>
      <c r="E76" s="55">
        <v>0.8529411764705882</v>
      </c>
      <c r="F76" s="56">
        <v>0.14705882352941177</v>
      </c>
      <c r="G76" s="57">
        <v>0</v>
      </c>
      <c r="H76" s="55">
        <v>0.35294117647058826</v>
      </c>
      <c r="I76" s="58">
        <v>0.58823529411764708</v>
      </c>
      <c r="J76" s="58">
        <v>0.3235294117647059</v>
      </c>
      <c r="K76" s="58">
        <v>8.8235294117647065E-2</v>
      </c>
      <c r="L76" s="59">
        <v>0</v>
      </c>
    </row>
    <row r="77" spans="2:12" ht="17.25" customHeight="1">
      <c r="B77" s="256" t="s">
        <v>136</v>
      </c>
      <c r="C77" s="81">
        <v>2</v>
      </c>
      <c r="D77" s="82">
        <v>6.6050198150594452E-4</v>
      </c>
      <c r="E77" s="83">
        <v>1</v>
      </c>
      <c r="F77" s="84">
        <v>0</v>
      </c>
      <c r="G77" s="85">
        <v>0</v>
      </c>
      <c r="H77" s="83">
        <v>0.5</v>
      </c>
      <c r="I77" s="86">
        <v>0.5</v>
      </c>
      <c r="J77" s="86">
        <v>0.5</v>
      </c>
      <c r="K77" s="86">
        <v>0</v>
      </c>
      <c r="L77" s="87">
        <v>0</v>
      </c>
    </row>
    <row r="78" spans="2:12" ht="15">
      <c r="B78" s="257" t="s">
        <v>137</v>
      </c>
      <c r="C78" s="258">
        <v>594</v>
      </c>
      <c r="D78" s="259">
        <v>0.19616908850726553</v>
      </c>
      <c r="E78" s="260">
        <v>0.4856661045531197</v>
      </c>
      <c r="F78" s="261">
        <v>0.51433389544688024</v>
      </c>
      <c r="G78" s="262">
        <v>0</v>
      </c>
      <c r="H78" s="260">
        <v>0.40601503759398494</v>
      </c>
      <c r="I78" s="263">
        <v>0.61090225563909772</v>
      </c>
      <c r="J78" s="263">
        <v>0.11842105263157894</v>
      </c>
      <c r="K78" s="263">
        <v>8.2706766917293228E-2</v>
      </c>
      <c r="L78" s="264">
        <v>0.18796992481203006</v>
      </c>
    </row>
    <row r="79" spans="2:12" ht="15">
      <c r="B79" s="44" t="s">
        <v>18</v>
      </c>
      <c r="C79" s="78">
        <v>138</v>
      </c>
      <c r="D79" s="79">
        <v>4.557463672391017E-2</v>
      </c>
      <c r="E79" s="50">
        <v>0.73188405797101452</v>
      </c>
      <c r="F79" s="67">
        <v>0.26811594202898553</v>
      </c>
      <c r="G79" s="49">
        <v>0</v>
      </c>
      <c r="H79" s="50">
        <v>0.42962962962962964</v>
      </c>
      <c r="I79" s="51">
        <v>0.68888888888888888</v>
      </c>
      <c r="J79" s="51">
        <v>0.14814814814814814</v>
      </c>
      <c r="K79" s="51">
        <v>0.15555555555555556</v>
      </c>
      <c r="L79" s="52">
        <v>7.4074074074074077E-3</v>
      </c>
    </row>
    <row r="80" spans="2:12" ht="14.25">
      <c r="B80" s="254" t="s">
        <v>138</v>
      </c>
      <c r="C80" s="53">
        <v>20</v>
      </c>
      <c r="D80" s="54">
        <v>6.6050198150594455E-3</v>
      </c>
      <c r="E80" s="55">
        <v>0.35</v>
      </c>
      <c r="F80" s="56">
        <v>0.65</v>
      </c>
      <c r="G80" s="57">
        <v>0</v>
      </c>
      <c r="H80" s="55">
        <v>0.70588235294117652</v>
      </c>
      <c r="I80" s="58">
        <v>0.76470588235294112</v>
      </c>
      <c r="J80" s="58">
        <v>0</v>
      </c>
      <c r="K80" s="58">
        <v>0.17647058823529413</v>
      </c>
      <c r="L80" s="59">
        <v>5.8823529411764705E-2</v>
      </c>
    </row>
    <row r="81" spans="2:12" ht="14.25">
      <c r="B81" s="254" t="s">
        <v>139</v>
      </c>
      <c r="C81" s="53">
        <v>45</v>
      </c>
      <c r="D81" s="54">
        <v>1.4861294583883751E-2</v>
      </c>
      <c r="E81" s="55">
        <v>0.68888888888888888</v>
      </c>
      <c r="F81" s="56">
        <v>0.31111111111111112</v>
      </c>
      <c r="G81" s="57">
        <v>0</v>
      </c>
      <c r="H81" s="55">
        <v>0.53333333333333333</v>
      </c>
      <c r="I81" s="58">
        <v>0.77777777777777779</v>
      </c>
      <c r="J81" s="58">
        <v>8.8888888888888892E-2</v>
      </c>
      <c r="K81" s="58">
        <v>0.13333333333333333</v>
      </c>
      <c r="L81" s="59">
        <v>0</v>
      </c>
    </row>
    <row r="82" spans="2:12" ht="14.25">
      <c r="B82" s="255" t="s">
        <v>140</v>
      </c>
      <c r="C82" s="60">
        <v>73</v>
      </c>
      <c r="D82" s="61">
        <v>2.4108322324966975E-2</v>
      </c>
      <c r="E82" s="62">
        <v>0.86301369863013699</v>
      </c>
      <c r="F82" s="63">
        <v>0.13698630136986301</v>
      </c>
      <c r="G82" s="64">
        <v>0</v>
      </c>
      <c r="H82" s="62">
        <v>0.30136986301369861</v>
      </c>
      <c r="I82" s="65">
        <v>0.61643835616438358</v>
      </c>
      <c r="J82" s="65">
        <v>0.21917808219178081</v>
      </c>
      <c r="K82" s="65">
        <v>0.16438356164383561</v>
      </c>
      <c r="L82" s="66">
        <v>0</v>
      </c>
    </row>
    <row r="83" spans="2:12" ht="15">
      <c r="B83" s="80" t="s">
        <v>26</v>
      </c>
      <c r="C83" s="78">
        <v>8</v>
      </c>
      <c r="D83" s="79">
        <v>2.6420079260237781E-3</v>
      </c>
      <c r="E83" s="50">
        <v>0.375</v>
      </c>
      <c r="F83" s="67">
        <v>0.625</v>
      </c>
      <c r="G83" s="49">
        <v>0</v>
      </c>
      <c r="H83" s="47">
        <v>0.75</v>
      </c>
      <c r="I83" s="97">
        <v>0.875</v>
      </c>
      <c r="J83" s="97">
        <v>0.125</v>
      </c>
      <c r="K83" s="97">
        <v>0</v>
      </c>
      <c r="L83" s="96">
        <v>0</v>
      </c>
    </row>
    <row r="84" spans="2:12" ht="14.25">
      <c r="B84" s="254" t="s">
        <v>141</v>
      </c>
      <c r="C84" s="53">
        <v>7</v>
      </c>
      <c r="D84" s="54">
        <v>2.311756935270806E-3</v>
      </c>
      <c r="E84" s="55">
        <v>0.2857142857142857</v>
      </c>
      <c r="F84" s="56">
        <v>0.7142857142857143</v>
      </c>
      <c r="G84" s="57">
        <v>0</v>
      </c>
      <c r="H84" s="55">
        <v>0.7142857142857143</v>
      </c>
      <c r="I84" s="58">
        <v>0.8571428571428571</v>
      </c>
      <c r="J84" s="58">
        <v>0.14285714285714285</v>
      </c>
      <c r="K84" s="58">
        <v>0</v>
      </c>
      <c r="L84" s="59">
        <v>0</v>
      </c>
    </row>
    <row r="85" spans="2:12" ht="14.25">
      <c r="B85" s="254" t="s">
        <v>142</v>
      </c>
      <c r="C85" s="81">
        <v>1</v>
      </c>
      <c r="D85" s="82">
        <v>3.3025099075297226E-4</v>
      </c>
      <c r="E85" s="55">
        <v>1</v>
      </c>
      <c r="F85" s="56">
        <v>0</v>
      </c>
      <c r="G85" s="57">
        <v>0</v>
      </c>
      <c r="H85" s="55">
        <v>1</v>
      </c>
      <c r="I85" s="58">
        <v>1</v>
      </c>
      <c r="J85" s="58">
        <v>0</v>
      </c>
      <c r="K85" s="58">
        <v>0</v>
      </c>
      <c r="L85" s="59">
        <v>0</v>
      </c>
    </row>
    <row r="86" spans="2:12" ht="15">
      <c r="B86" s="44" t="s">
        <v>48</v>
      </c>
      <c r="C86" s="78">
        <v>240</v>
      </c>
      <c r="D86" s="79">
        <v>7.9260237780713338E-2</v>
      </c>
      <c r="E86" s="50">
        <v>0.33333333333333331</v>
      </c>
      <c r="F86" s="67">
        <v>0.66666666666666663</v>
      </c>
      <c r="G86" s="49">
        <v>0</v>
      </c>
      <c r="H86" s="50">
        <v>0.26108374384236455</v>
      </c>
      <c r="I86" s="51">
        <v>0.45812807881773399</v>
      </c>
      <c r="J86" s="51">
        <v>8.3743842364532015E-2</v>
      </c>
      <c r="K86" s="51">
        <v>2.4630541871921183E-2</v>
      </c>
      <c r="L86" s="52">
        <v>0.43349753694581283</v>
      </c>
    </row>
    <row r="87" spans="2:12" ht="14.25">
      <c r="B87" s="254" t="s">
        <v>143</v>
      </c>
      <c r="C87" s="53">
        <v>33</v>
      </c>
      <c r="D87" s="54">
        <v>1.0898282694848084E-2</v>
      </c>
      <c r="E87" s="55">
        <v>0.18181818181818182</v>
      </c>
      <c r="F87" s="56">
        <v>0.81818181818181823</v>
      </c>
      <c r="G87" s="57">
        <v>0</v>
      </c>
      <c r="H87" s="55">
        <v>0.37037037037037035</v>
      </c>
      <c r="I87" s="58">
        <v>0.70370370370370372</v>
      </c>
      <c r="J87" s="58">
        <v>0.1111111111111111</v>
      </c>
      <c r="K87" s="58">
        <v>0</v>
      </c>
      <c r="L87" s="59">
        <v>0.18518518518518517</v>
      </c>
    </row>
    <row r="88" spans="2:12" ht="14.25">
      <c r="B88" s="254" t="s">
        <v>144</v>
      </c>
      <c r="C88" s="53">
        <v>14</v>
      </c>
      <c r="D88" s="54">
        <v>4.623513870541612E-3</v>
      </c>
      <c r="E88" s="55">
        <v>0.6428571428571429</v>
      </c>
      <c r="F88" s="56">
        <v>0.35714285714285715</v>
      </c>
      <c r="G88" s="57">
        <v>0</v>
      </c>
      <c r="H88" s="55">
        <v>9.0909090909090912E-2</v>
      </c>
      <c r="I88" s="58">
        <v>0.72727272727272729</v>
      </c>
      <c r="J88" s="58">
        <v>0</v>
      </c>
      <c r="K88" s="58">
        <v>9.0909090909090912E-2</v>
      </c>
      <c r="L88" s="59">
        <v>0.18181818181818182</v>
      </c>
    </row>
    <row r="89" spans="2:12" ht="14.25">
      <c r="B89" s="254" t="s">
        <v>145</v>
      </c>
      <c r="C89" s="53">
        <v>6</v>
      </c>
      <c r="D89" s="54">
        <v>1.9815059445178335E-3</v>
      </c>
      <c r="E89" s="55">
        <v>0.33333333333333331</v>
      </c>
      <c r="F89" s="56">
        <v>0.66666666666666663</v>
      </c>
      <c r="G89" s="57">
        <v>0</v>
      </c>
      <c r="H89" s="55">
        <v>0.5</v>
      </c>
      <c r="I89" s="58">
        <v>0.83333333333333337</v>
      </c>
      <c r="J89" s="58">
        <v>0.16666666666666666</v>
      </c>
      <c r="K89" s="58">
        <v>0</v>
      </c>
      <c r="L89" s="59">
        <v>0</v>
      </c>
    </row>
    <row r="90" spans="2:12" ht="14.25">
      <c r="B90" s="254" t="s">
        <v>146</v>
      </c>
      <c r="C90" s="53">
        <v>23</v>
      </c>
      <c r="D90" s="54">
        <v>7.5957727873183622E-3</v>
      </c>
      <c r="E90" s="55">
        <v>0.39130434782608697</v>
      </c>
      <c r="F90" s="56">
        <v>0.60869565217391308</v>
      </c>
      <c r="G90" s="57">
        <v>0</v>
      </c>
      <c r="H90" s="55">
        <v>0.23809523809523808</v>
      </c>
      <c r="I90" s="58">
        <v>0.38095238095238093</v>
      </c>
      <c r="J90" s="58">
        <v>4.7619047619047616E-2</v>
      </c>
      <c r="K90" s="58">
        <v>4.7619047619047616E-2</v>
      </c>
      <c r="L90" s="59">
        <v>0.52380952380952384</v>
      </c>
    </row>
    <row r="91" spans="2:12" ht="14.25">
      <c r="B91" s="254" t="s">
        <v>147</v>
      </c>
      <c r="C91" s="53">
        <v>52</v>
      </c>
      <c r="D91" s="54">
        <v>1.7173051519154558E-2</v>
      </c>
      <c r="E91" s="55">
        <v>0.28846153846153844</v>
      </c>
      <c r="F91" s="56">
        <v>0.71153846153846156</v>
      </c>
      <c r="G91" s="57">
        <v>0</v>
      </c>
      <c r="H91" s="55">
        <v>0.22500000000000001</v>
      </c>
      <c r="I91" s="58">
        <v>0.35</v>
      </c>
      <c r="J91" s="58">
        <v>0.1</v>
      </c>
      <c r="K91" s="58">
        <v>0</v>
      </c>
      <c r="L91" s="59">
        <v>0.55000000000000004</v>
      </c>
    </row>
    <row r="92" spans="2:12" ht="14.25">
      <c r="B92" s="254" t="s">
        <v>148</v>
      </c>
      <c r="C92" s="53">
        <v>50</v>
      </c>
      <c r="D92" s="54">
        <v>1.6512549537648614E-2</v>
      </c>
      <c r="E92" s="55">
        <v>0.36</v>
      </c>
      <c r="F92" s="56">
        <v>0.64</v>
      </c>
      <c r="G92" s="57">
        <v>0</v>
      </c>
      <c r="H92" s="55">
        <v>0.34782608695652173</v>
      </c>
      <c r="I92" s="58">
        <v>0.56521739130434778</v>
      </c>
      <c r="J92" s="58">
        <v>0.10869565217391304</v>
      </c>
      <c r="K92" s="58">
        <v>2.1739130434782608E-2</v>
      </c>
      <c r="L92" s="59">
        <v>0.30434782608695654</v>
      </c>
    </row>
    <row r="93" spans="2:12" ht="14.25">
      <c r="B93" s="255" t="s">
        <v>149</v>
      </c>
      <c r="C93" s="60">
        <v>62</v>
      </c>
      <c r="D93" s="61">
        <v>2.0475561426684281E-2</v>
      </c>
      <c r="E93" s="62">
        <v>0.33870967741935482</v>
      </c>
      <c r="F93" s="63">
        <v>0.66129032258064513</v>
      </c>
      <c r="G93" s="64">
        <v>0</v>
      </c>
      <c r="H93" s="62">
        <v>0.17307692307692307</v>
      </c>
      <c r="I93" s="65">
        <v>0.25</v>
      </c>
      <c r="J93" s="65">
        <v>5.7692307692307696E-2</v>
      </c>
      <c r="K93" s="65">
        <v>3.8461538461538464E-2</v>
      </c>
      <c r="L93" s="66">
        <v>0.65384615384615385</v>
      </c>
    </row>
    <row r="94" spans="2:12" ht="15">
      <c r="B94" s="44" t="s">
        <v>60</v>
      </c>
      <c r="C94" s="78">
        <v>128</v>
      </c>
      <c r="D94" s="79">
        <v>4.2272126816380449E-2</v>
      </c>
      <c r="E94" s="50">
        <v>0.48031496062992124</v>
      </c>
      <c r="F94" s="67">
        <v>0.51968503937007871</v>
      </c>
      <c r="G94" s="49">
        <v>0</v>
      </c>
      <c r="H94" s="50">
        <v>0.5178571428571429</v>
      </c>
      <c r="I94" s="51">
        <v>0.7410714285714286</v>
      </c>
      <c r="J94" s="51">
        <v>8.9285714285714288E-2</v>
      </c>
      <c r="K94" s="51">
        <v>7.1428571428571425E-2</v>
      </c>
      <c r="L94" s="52">
        <v>9.8214285714285712E-2</v>
      </c>
    </row>
    <row r="95" spans="2:12" ht="14.25">
      <c r="B95" s="254" t="s">
        <v>153</v>
      </c>
      <c r="C95" s="53">
        <v>49</v>
      </c>
      <c r="D95" s="54">
        <v>1.6182298546895641E-2</v>
      </c>
      <c r="E95" s="55">
        <v>0.39583333333333331</v>
      </c>
      <c r="F95" s="56">
        <v>0.60416666666666663</v>
      </c>
      <c r="G95" s="57">
        <v>0</v>
      </c>
      <c r="H95" s="55">
        <v>0.53658536585365857</v>
      </c>
      <c r="I95" s="58">
        <v>0.80487804878048785</v>
      </c>
      <c r="J95" s="58">
        <v>4.878048780487805E-2</v>
      </c>
      <c r="K95" s="58">
        <v>4.878048780487805E-2</v>
      </c>
      <c r="L95" s="59">
        <v>9.7560975609756101E-2</v>
      </c>
    </row>
    <row r="96" spans="2:12" ht="14.25">
      <c r="B96" s="254" t="s">
        <v>155</v>
      </c>
      <c r="C96" s="53">
        <v>20</v>
      </c>
      <c r="D96" s="54">
        <v>6.6050198150594455E-3</v>
      </c>
      <c r="E96" s="55">
        <v>0.4</v>
      </c>
      <c r="F96" s="56">
        <v>0.6</v>
      </c>
      <c r="G96" s="57">
        <v>0</v>
      </c>
      <c r="H96" s="55">
        <v>0.61111111111111116</v>
      </c>
      <c r="I96" s="58">
        <v>0.72222222222222221</v>
      </c>
      <c r="J96" s="58">
        <v>5.5555555555555552E-2</v>
      </c>
      <c r="K96" s="58">
        <v>0.1111111111111111</v>
      </c>
      <c r="L96" s="59">
        <v>0.1111111111111111</v>
      </c>
    </row>
    <row r="97" spans="1:12" ht="14.25">
      <c r="B97" s="254" t="s">
        <v>156</v>
      </c>
      <c r="C97" s="53">
        <v>30</v>
      </c>
      <c r="D97" s="54">
        <v>9.9075297225891673E-3</v>
      </c>
      <c r="E97" s="55">
        <v>0.66666666666666663</v>
      </c>
      <c r="F97" s="56">
        <v>0.33333333333333331</v>
      </c>
      <c r="G97" s="57">
        <v>0</v>
      </c>
      <c r="H97" s="55">
        <v>0.6071428571428571</v>
      </c>
      <c r="I97" s="58">
        <v>0.8214285714285714</v>
      </c>
      <c r="J97" s="58">
        <v>0.10714285714285714</v>
      </c>
      <c r="K97" s="58">
        <v>0</v>
      </c>
      <c r="L97" s="59">
        <v>7.1428571428571425E-2</v>
      </c>
    </row>
    <row r="98" spans="1:12" ht="14.25">
      <c r="B98" s="255" t="s">
        <v>195</v>
      </c>
      <c r="C98" s="60">
        <v>29</v>
      </c>
      <c r="D98" s="61">
        <v>9.5772787318361956E-3</v>
      </c>
      <c r="E98" s="62">
        <v>0.48275862068965519</v>
      </c>
      <c r="F98" s="63">
        <v>0.51724137931034486</v>
      </c>
      <c r="G98" s="64">
        <v>0</v>
      </c>
      <c r="H98" s="62">
        <v>0.32</v>
      </c>
      <c r="I98" s="65">
        <v>0.56000000000000005</v>
      </c>
      <c r="J98" s="65">
        <v>0.16</v>
      </c>
      <c r="K98" s="65">
        <v>0.16</v>
      </c>
      <c r="L98" s="66">
        <v>0.12</v>
      </c>
    </row>
    <row r="99" spans="1:12" ht="15">
      <c r="B99" s="44" t="s">
        <v>65</v>
      </c>
      <c r="C99" s="78">
        <v>80</v>
      </c>
      <c r="D99" s="79">
        <v>2.6420079260237782E-2</v>
      </c>
      <c r="E99" s="50">
        <v>0.53749999999999998</v>
      </c>
      <c r="F99" s="67">
        <v>0.46250000000000002</v>
      </c>
      <c r="G99" s="49">
        <v>0</v>
      </c>
      <c r="H99" s="50">
        <v>0.55405405405405406</v>
      </c>
      <c r="I99" s="51">
        <v>0.66216216216216217</v>
      </c>
      <c r="J99" s="51">
        <v>0.20270270270270271</v>
      </c>
      <c r="K99" s="51">
        <v>0.13513513513513514</v>
      </c>
      <c r="L99" s="52">
        <v>0</v>
      </c>
    </row>
    <row r="100" spans="1:12" ht="14.25">
      <c r="B100" s="254" t="s">
        <v>157</v>
      </c>
      <c r="C100" s="53">
        <v>44</v>
      </c>
      <c r="D100" s="54">
        <v>1.4531043593130779E-2</v>
      </c>
      <c r="E100" s="55">
        <v>0.59090909090909094</v>
      </c>
      <c r="F100" s="56">
        <v>0.40909090909090912</v>
      </c>
      <c r="G100" s="57">
        <v>0</v>
      </c>
      <c r="H100" s="55">
        <v>0.5</v>
      </c>
      <c r="I100" s="58">
        <v>0.61904761904761907</v>
      </c>
      <c r="J100" s="58">
        <v>0.21428571428571427</v>
      </c>
      <c r="K100" s="58">
        <v>0.16666666666666666</v>
      </c>
      <c r="L100" s="59">
        <v>0</v>
      </c>
    </row>
    <row r="101" spans="1:12" ht="14.25">
      <c r="B101" s="254" t="s">
        <v>158</v>
      </c>
      <c r="C101" s="53">
        <v>2</v>
      </c>
      <c r="D101" s="54">
        <v>6.6050198150594452E-4</v>
      </c>
      <c r="E101" s="55">
        <v>0</v>
      </c>
      <c r="F101" s="56">
        <v>1</v>
      </c>
      <c r="G101" s="57">
        <v>0</v>
      </c>
      <c r="H101" s="55">
        <v>0</v>
      </c>
      <c r="I101" s="58">
        <v>0</v>
      </c>
      <c r="J101" s="58">
        <v>0.5</v>
      </c>
      <c r="K101" s="58">
        <v>0.5</v>
      </c>
      <c r="L101" s="59">
        <v>0</v>
      </c>
    </row>
    <row r="102" spans="1:12" ht="29.25" thickBot="1">
      <c r="B102" s="265" t="s">
        <v>159</v>
      </c>
      <c r="C102" s="68">
        <v>34</v>
      </c>
      <c r="D102" s="69">
        <v>1.1228533685601057E-2</v>
      </c>
      <c r="E102" s="70">
        <v>0.5</v>
      </c>
      <c r="F102" s="71">
        <v>0.5</v>
      </c>
      <c r="G102" s="72">
        <v>0</v>
      </c>
      <c r="H102" s="70">
        <v>0.66666666666666663</v>
      </c>
      <c r="I102" s="73">
        <v>0.76666666666666672</v>
      </c>
      <c r="J102" s="73">
        <v>0.16666666666666666</v>
      </c>
      <c r="K102" s="73">
        <v>6.6666666666666666E-2</v>
      </c>
      <c r="L102" s="74">
        <v>0</v>
      </c>
    </row>
    <row r="103" spans="1:12" ht="15.75" thickTop="1">
      <c r="B103" s="35" t="s">
        <v>160</v>
      </c>
      <c r="C103" s="75">
        <v>39</v>
      </c>
      <c r="D103" s="37">
        <v>1.2879788639365918E-2</v>
      </c>
      <c r="E103" s="88">
        <v>0.71052631578947367</v>
      </c>
      <c r="F103" s="76">
        <v>0.28947368421052633</v>
      </c>
      <c r="G103" s="77">
        <v>0</v>
      </c>
      <c r="H103" s="41">
        <v>0.39473684210526316</v>
      </c>
      <c r="I103" s="42">
        <v>0.73684210526315785</v>
      </c>
      <c r="J103" s="42">
        <v>0.21052631578947367</v>
      </c>
      <c r="K103" s="42">
        <v>0</v>
      </c>
      <c r="L103" s="43">
        <v>5.2631578947368418E-2</v>
      </c>
    </row>
    <row r="104" spans="1:12" ht="15">
      <c r="B104" s="44" t="s">
        <v>39</v>
      </c>
      <c r="C104" s="45">
        <v>24</v>
      </c>
      <c r="D104" s="46">
        <v>7.9260237780713338E-3</v>
      </c>
      <c r="E104" s="50">
        <v>0.95833333333333337</v>
      </c>
      <c r="F104" s="67">
        <v>4.1666666666666664E-2</v>
      </c>
      <c r="G104" s="49">
        <v>0</v>
      </c>
      <c r="H104" s="50">
        <v>0.29166666666666669</v>
      </c>
      <c r="I104" s="51">
        <v>0.66666666666666663</v>
      </c>
      <c r="J104" s="51">
        <v>0.33333333333333331</v>
      </c>
      <c r="K104" s="51">
        <v>0</v>
      </c>
      <c r="L104" s="52">
        <v>0</v>
      </c>
    </row>
    <row r="105" spans="1:12" ht="14.25">
      <c r="B105" s="255" t="s">
        <v>161</v>
      </c>
      <c r="C105" s="60">
        <v>24</v>
      </c>
      <c r="D105" s="61">
        <v>7.9260237780713338E-3</v>
      </c>
      <c r="E105" s="62">
        <v>0.95833333333333337</v>
      </c>
      <c r="F105" s="63">
        <v>4.1666666666666664E-2</v>
      </c>
      <c r="G105" s="64">
        <v>0</v>
      </c>
      <c r="H105" s="62">
        <v>0.29166666666666669</v>
      </c>
      <c r="I105" s="65">
        <v>0.66666666666666663</v>
      </c>
      <c r="J105" s="65">
        <v>0.33333333333333331</v>
      </c>
      <c r="K105" s="65">
        <v>0</v>
      </c>
      <c r="L105" s="66">
        <v>0</v>
      </c>
    </row>
    <row r="106" spans="1:12" ht="15">
      <c r="B106" s="80" t="s">
        <v>48</v>
      </c>
      <c r="C106" s="45">
        <v>2</v>
      </c>
      <c r="D106" s="46">
        <v>6.6050198150594452E-4</v>
      </c>
      <c r="E106" s="50">
        <v>0</v>
      </c>
      <c r="F106" s="67">
        <v>1</v>
      </c>
      <c r="G106" s="49">
        <v>0</v>
      </c>
      <c r="H106" s="47">
        <v>1</v>
      </c>
      <c r="I106" s="97">
        <v>1</v>
      </c>
      <c r="J106" s="97">
        <v>0</v>
      </c>
      <c r="K106" s="97">
        <v>0</v>
      </c>
      <c r="L106" s="96">
        <v>0</v>
      </c>
    </row>
    <row r="107" spans="1:12" ht="14.25">
      <c r="B107" s="254" t="s">
        <v>162</v>
      </c>
      <c r="C107" s="53">
        <v>2</v>
      </c>
      <c r="D107" s="54">
        <v>6.6050198150594452E-4</v>
      </c>
      <c r="E107" s="55">
        <v>0</v>
      </c>
      <c r="F107" s="56">
        <v>1</v>
      </c>
      <c r="G107" s="57">
        <v>0</v>
      </c>
      <c r="H107" s="55">
        <v>1</v>
      </c>
      <c r="I107" s="58">
        <v>1</v>
      </c>
      <c r="J107" s="58">
        <v>0</v>
      </c>
      <c r="K107" s="58">
        <v>0</v>
      </c>
      <c r="L107" s="59">
        <v>0</v>
      </c>
    </row>
    <row r="108" spans="1:12" ht="15">
      <c r="A108" s="303"/>
      <c r="B108" s="304" t="s">
        <v>65</v>
      </c>
      <c r="C108" s="305">
        <v>13</v>
      </c>
      <c r="D108" s="306">
        <v>4.2932628797886395E-3</v>
      </c>
      <c r="E108" s="307">
        <v>0.33333333333333331</v>
      </c>
      <c r="F108" s="308">
        <v>0.66666666666666663</v>
      </c>
      <c r="G108" s="309">
        <v>0</v>
      </c>
      <c r="H108" s="50">
        <v>0.5</v>
      </c>
      <c r="I108" s="51">
        <v>0.83333333333333337</v>
      </c>
      <c r="J108" s="51">
        <v>0</v>
      </c>
      <c r="K108" s="51">
        <v>0</v>
      </c>
      <c r="L108" s="52">
        <v>0.16666666666666666</v>
      </c>
    </row>
    <row r="109" spans="1:12" ht="15" thickBot="1">
      <c r="A109" s="303"/>
      <c r="B109" s="310" t="s">
        <v>163</v>
      </c>
      <c r="C109" s="311">
        <v>13</v>
      </c>
      <c r="D109" s="312">
        <v>4.2932628797886395E-3</v>
      </c>
      <c r="E109" s="313">
        <v>0.33333333333333331</v>
      </c>
      <c r="F109" s="314">
        <v>0.66666666666666663</v>
      </c>
      <c r="G109" s="315">
        <v>0</v>
      </c>
      <c r="H109" s="91">
        <v>0.5</v>
      </c>
      <c r="I109" s="94">
        <v>0.83333333333333337</v>
      </c>
      <c r="J109" s="94">
        <v>0</v>
      </c>
      <c r="K109" s="94">
        <v>0</v>
      </c>
      <c r="L109" s="95">
        <v>0.16666666666666666</v>
      </c>
    </row>
    <row r="110" spans="1:12" ht="15.75" thickTop="1">
      <c r="A110" s="303"/>
      <c r="B110" s="279"/>
      <c r="C110" s="279"/>
      <c r="D110" s="279"/>
      <c r="E110" s="279"/>
      <c r="F110" s="279"/>
      <c r="G110" s="279"/>
      <c r="H110" s="23"/>
      <c r="I110" s="23"/>
      <c r="J110" s="23"/>
      <c r="K110" s="23"/>
      <c r="L110" s="23"/>
    </row>
    <row r="111" spans="1:12" ht="15.75">
      <c r="A111" s="303"/>
      <c r="B111" s="278" t="s">
        <v>164</v>
      </c>
      <c r="C111" s="279"/>
      <c r="D111" s="279"/>
      <c r="E111" s="279"/>
      <c r="F111" s="279"/>
      <c r="G111" s="279"/>
      <c r="H111" s="23"/>
      <c r="I111" s="23"/>
      <c r="J111" s="23"/>
      <c r="K111" s="23"/>
      <c r="L111" s="23"/>
    </row>
    <row r="112" spans="1:12" ht="15.75">
      <c r="A112" s="303"/>
      <c r="B112" s="280" t="s">
        <v>179</v>
      </c>
      <c r="C112" s="279"/>
      <c r="D112" s="279"/>
      <c r="E112" s="279"/>
      <c r="F112" s="279"/>
      <c r="G112" s="279"/>
      <c r="H112" s="23"/>
      <c r="I112" s="23"/>
      <c r="J112" s="23"/>
      <c r="K112" s="23"/>
      <c r="L112" s="23"/>
    </row>
    <row r="113" spans="1:12" ht="15.75">
      <c r="A113" s="303"/>
      <c r="B113" s="281" t="s">
        <v>165</v>
      </c>
      <c r="C113" s="279"/>
      <c r="D113" s="279"/>
      <c r="E113" s="279"/>
      <c r="F113" s="279"/>
      <c r="G113" s="279"/>
      <c r="H113" s="23"/>
      <c r="I113" s="23"/>
      <c r="J113" s="23"/>
      <c r="K113" s="23"/>
      <c r="L113" s="23"/>
    </row>
    <row r="114" spans="1:12">
      <c r="A114" s="303"/>
      <c r="B114" s="303"/>
      <c r="C114" s="303"/>
      <c r="D114" s="303"/>
      <c r="E114" s="303"/>
      <c r="F114" s="303"/>
      <c r="G114" s="303"/>
    </row>
  </sheetData>
  <mergeCells count="12">
    <mergeCell ref="L2:L3"/>
    <mergeCell ref="B1:D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rintOptions horizontalCentered="1"/>
  <pageMargins left="0.39370078740157483" right="0.39370078740157483" top="0.59055118110236227" bottom="0.59055118110236227" header="0.31496062992125984" footer="0.31496062992125984"/>
  <pageSetup scale="62" fitToHeight="0" orientation="portrait" horizontalDpi="1200" verticalDpi="1200" r:id="rId1"/>
  <rowBreaks count="1" manualBreakCount="1">
    <brk id="77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16C4-07FF-4B19-BFA7-D1996ED2CEF5}">
  <sheetPr>
    <tabColor rgb="FF00B050"/>
    <pageSetUpPr fitToPage="1"/>
  </sheetPr>
  <dimension ref="A1:K109"/>
  <sheetViews>
    <sheetView view="pageBreakPreview" zoomScale="60" zoomScaleNormal="100" workbookViewId="0">
      <selection activeCell="B2" sqref="B2:D2"/>
    </sheetView>
  </sheetViews>
  <sheetFormatPr defaultRowHeight="15"/>
  <cols>
    <col min="1" max="1" width="3.140625" customWidth="1"/>
    <col min="2" max="2" width="43.7109375" customWidth="1"/>
    <col min="3" max="4" width="12.7109375" customWidth="1"/>
    <col min="5" max="10" width="11.28515625" customWidth="1"/>
    <col min="11" max="11" width="11.7109375" customWidth="1"/>
    <col min="12" max="12" width="2.7109375" customWidth="1"/>
  </cols>
  <sheetData>
    <row r="1" spans="1:11">
      <c r="A1" s="172"/>
      <c r="B1" s="172"/>
      <c r="C1" s="173"/>
      <c r="D1" s="172"/>
      <c r="E1" s="173"/>
      <c r="F1" s="173"/>
      <c r="G1" s="173"/>
      <c r="H1" s="173"/>
      <c r="I1" s="173"/>
      <c r="J1" s="173"/>
      <c r="K1" s="173"/>
    </row>
    <row r="2" spans="1:11" ht="18.75" thickBot="1">
      <c r="A2" s="172"/>
      <c r="B2" s="359" t="s">
        <v>193</v>
      </c>
      <c r="C2" s="360"/>
      <c r="D2" s="361"/>
      <c r="E2" s="174"/>
      <c r="F2" s="175"/>
      <c r="G2" s="175"/>
      <c r="H2" s="175"/>
      <c r="I2" s="175"/>
      <c r="J2" s="175"/>
      <c r="K2" s="175"/>
    </row>
    <row r="3" spans="1:11" ht="15.75" thickTop="1">
      <c r="A3" s="172"/>
      <c r="B3" s="362" t="s">
        <v>74</v>
      </c>
      <c r="C3" s="364" t="s">
        <v>75</v>
      </c>
      <c r="D3" s="366" t="s">
        <v>76</v>
      </c>
      <c r="E3" s="368" t="s">
        <v>77</v>
      </c>
      <c r="F3" s="357" t="s">
        <v>78</v>
      </c>
      <c r="G3" s="368" t="s">
        <v>80</v>
      </c>
      <c r="H3" s="370" t="s">
        <v>81</v>
      </c>
      <c r="I3" s="370" t="s">
        <v>82</v>
      </c>
      <c r="J3" s="370" t="s">
        <v>83</v>
      </c>
      <c r="K3" s="357" t="s">
        <v>84</v>
      </c>
    </row>
    <row r="4" spans="1:11" ht="46.5" customHeight="1">
      <c r="A4" s="172"/>
      <c r="B4" s="363"/>
      <c r="C4" s="365"/>
      <c r="D4" s="367"/>
      <c r="E4" s="369"/>
      <c r="F4" s="358"/>
      <c r="G4" s="369"/>
      <c r="H4" s="371"/>
      <c r="I4" s="371"/>
      <c r="J4" s="371"/>
      <c r="K4" s="358"/>
    </row>
    <row r="5" spans="1:11" ht="15.75" customHeight="1" thickBot="1">
      <c r="A5" s="176"/>
      <c r="B5" s="177" t="s">
        <v>17</v>
      </c>
      <c r="C5" s="178">
        <v>2926</v>
      </c>
      <c r="D5" s="179">
        <v>1</v>
      </c>
      <c r="E5" s="180">
        <v>0.5328767123287671</v>
      </c>
      <c r="F5" s="179">
        <v>0.4671232876712329</v>
      </c>
      <c r="G5" s="180">
        <v>0.37589158345221113</v>
      </c>
      <c r="H5" s="181">
        <v>0.67082738944365194</v>
      </c>
      <c r="I5" s="181">
        <v>0.11305278174037089</v>
      </c>
      <c r="J5" s="181">
        <v>6.1340941512125532E-2</v>
      </c>
      <c r="K5" s="182">
        <v>0.15477888730385164</v>
      </c>
    </row>
    <row r="6" spans="1:11" ht="15.75" customHeight="1" thickTop="1">
      <c r="A6" s="176"/>
      <c r="B6" s="183" t="s">
        <v>85</v>
      </c>
      <c r="C6" s="184">
        <v>2346</v>
      </c>
      <c r="D6" s="185">
        <v>0.80177717019822281</v>
      </c>
      <c r="E6" s="186">
        <v>0.54358974358974355</v>
      </c>
      <c r="F6" s="185">
        <v>0.4564102564102564</v>
      </c>
      <c r="G6" s="186">
        <v>0.37650200267022699</v>
      </c>
      <c r="H6" s="187">
        <v>0.68669336893635957</v>
      </c>
      <c r="I6" s="187">
        <v>0.11303960836671118</v>
      </c>
      <c r="J6" s="187">
        <v>5.9635068980863376E-2</v>
      </c>
      <c r="K6" s="188">
        <v>0.14063195371606588</v>
      </c>
    </row>
    <row r="7" spans="1:11" ht="14.25" customHeight="1">
      <c r="A7" s="176"/>
      <c r="B7" s="189" t="s">
        <v>18</v>
      </c>
      <c r="C7" s="190">
        <v>233</v>
      </c>
      <c r="D7" s="191">
        <v>7.9630895420369108E-2</v>
      </c>
      <c r="E7" s="192">
        <v>0.65086206896551724</v>
      </c>
      <c r="F7" s="191">
        <v>0.34913793103448276</v>
      </c>
      <c r="G7" s="192">
        <v>0.39111111111111113</v>
      </c>
      <c r="H7" s="193">
        <v>0.72888888888888892</v>
      </c>
      <c r="I7" s="193">
        <v>0.15555555555555556</v>
      </c>
      <c r="J7" s="193">
        <v>0.08</v>
      </c>
      <c r="K7" s="194">
        <v>3.5555555555555556E-2</v>
      </c>
    </row>
    <row r="8" spans="1:11" ht="14.25" customHeight="1">
      <c r="A8" s="172"/>
      <c r="B8" s="195" t="s">
        <v>86</v>
      </c>
      <c r="C8" s="196">
        <v>25</v>
      </c>
      <c r="D8" s="197">
        <v>8.544087491455913E-3</v>
      </c>
      <c r="E8" s="198">
        <v>0.88</v>
      </c>
      <c r="F8" s="197">
        <v>0.12</v>
      </c>
      <c r="G8" s="198">
        <v>0.375</v>
      </c>
      <c r="H8" s="199">
        <v>0.75</v>
      </c>
      <c r="I8" s="199">
        <v>0.16666666666666666</v>
      </c>
      <c r="J8" s="199">
        <v>8.3333333333333329E-2</v>
      </c>
      <c r="K8" s="200">
        <v>0</v>
      </c>
    </row>
    <row r="9" spans="1:11" ht="14.25" customHeight="1">
      <c r="A9" s="172"/>
      <c r="B9" s="195" t="s">
        <v>87</v>
      </c>
      <c r="C9" s="196">
        <v>21</v>
      </c>
      <c r="D9" s="197">
        <v>7.1770334928229667E-3</v>
      </c>
      <c r="E9" s="198">
        <v>0.5714285714285714</v>
      </c>
      <c r="F9" s="197">
        <v>0.42857142857142855</v>
      </c>
      <c r="G9" s="198">
        <v>0.36842105263157893</v>
      </c>
      <c r="H9" s="199">
        <v>0.68421052631578949</v>
      </c>
      <c r="I9" s="199">
        <v>5.2631578947368418E-2</v>
      </c>
      <c r="J9" s="199">
        <v>0.10526315789473684</v>
      </c>
      <c r="K9" s="200">
        <v>0.15789473684210525</v>
      </c>
    </row>
    <row r="10" spans="1:11" ht="14.25" customHeight="1">
      <c r="A10" s="172"/>
      <c r="B10" s="195" t="s">
        <v>88</v>
      </c>
      <c r="C10" s="196">
        <v>14</v>
      </c>
      <c r="D10" s="197">
        <v>4.7846889952153108E-3</v>
      </c>
      <c r="E10" s="198">
        <v>0.6428571428571429</v>
      </c>
      <c r="F10" s="197">
        <v>0.35714285714285715</v>
      </c>
      <c r="G10" s="198">
        <v>0.46153846153846156</v>
      </c>
      <c r="H10" s="199">
        <v>0.76923076923076927</v>
      </c>
      <c r="I10" s="199">
        <v>0</v>
      </c>
      <c r="J10" s="199">
        <v>0.15384615384615385</v>
      </c>
      <c r="K10" s="200">
        <v>7.6923076923076927E-2</v>
      </c>
    </row>
    <row r="11" spans="1:11" ht="14.25" customHeight="1">
      <c r="A11" s="172"/>
      <c r="B11" s="195" t="s">
        <v>21</v>
      </c>
      <c r="C11" s="196">
        <v>22</v>
      </c>
      <c r="D11" s="197">
        <v>7.5187969924812026E-3</v>
      </c>
      <c r="E11" s="198">
        <v>0.81818181818181823</v>
      </c>
      <c r="F11" s="197">
        <v>0.18181818181818182</v>
      </c>
      <c r="G11" s="198">
        <v>0.22727272727272727</v>
      </c>
      <c r="H11" s="199">
        <v>0.63636363636363635</v>
      </c>
      <c r="I11" s="199">
        <v>0.22727272727272727</v>
      </c>
      <c r="J11" s="199">
        <v>9.0909090909090912E-2</v>
      </c>
      <c r="K11" s="200">
        <v>4.5454545454545456E-2</v>
      </c>
    </row>
    <row r="12" spans="1:11" ht="14.25" customHeight="1">
      <c r="A12" s="172"/>
      <c r="B12" s="195" t="s">
        <v>22</v>
      </c>
      <c r="C12" s="196">
        <v>26</v>
      </c>
      <c r="D12" s="197">
        <v>8.8858509911141498E-3</v>
      </c>
      <c r="E12" s="198">
        <v>0.24</v>
      </c>
      <c r="F12" s="197">
        <v>0.76</v>
      </c>
      <c r="G12" s="198">
        <v>0.34615384615384615</v>
      </c>
      <c r="H12" s="199">
        <v>0.57692307692307687</v>
      </c>
      <c r="I12" s="199">
        <v>0.23076923076923078</v>
      </c>
      <c r="J12" s="199">
        <v>0.15384615384615385</v>
      </c>
      <c r="K12" s="200">
        <v>3.8461538461538464E-2</v>
      </c>
    </row>
    <row r="13" spans="1:11" ht="14.25" customHeight="1">
      <c r="A13" s="172"/>
      <c r="B13" s="195" t="s">
        <v>89</v>
      </c>
      <c r="C13" s="196">
        <v>33</v>
      </c>
      <c r="D13" s="197">
        <v>1.1278195488721804E-2</v>
      </c>
      <c r="E13" s="198">
        <v>0.78787878787878785</v>
      </c>
      <c r="F13" s="197">
        <v>0.21212121212121213</v>
      </c>
      <c r="G13" s="198">
        <v>0.1875</v>
      </c>
      <c r="H13" s="199">
        <v>0.59375</v>
      </c>
      <c r="I13" s="199">
        <v>0.25</v>
      </c>
      <c r="J13" s="199">
        <v>0.15625</v>
      </c>
      <c r="K13" s="200">
        <v>0</v>
      </c>
    </row>
    <row r="14" spans="1:11" ht="14.25" customHeight="1">
      <c r="A14" s="172"/>
      <c r="B14" s="195" t="s">
        <v>90</v>
      </c>
      <c r="C14" s="196">
        <v>39</v>
      </c>
      <c r="D14" s="197">
        <v>1.3328776486671223E-2</v>
      </c>
      <c r="E14" s="198">
        <v>0.82051282051282048</v>
      </c>
      <c r="F14" s="197">
        <v>0.17948717948717949</v>
      </c>
      <c r="G14" s="198">
        <v>0.39473684210526316</v>
      </c>
      <c r="H14" s="199">
        <v>0.84210526315789469</v>
      </c>
      <c r="I14" s="199">
        <v>0.13157894736842105</v>
      </c>
      <c r="J14" s="199">
        <v>0</v>
      </c>
      <c r="K14" s="200">
        <v>2.6315789473684209E-2</v>
      </c>
    </row>
    <row r="15" spans="1:11" ht="14.25" customHeight="1">
      <c r="A15" s="172"/>
      <c r="B15" s="195" t="s">
        <v>91</v>
      </c>
      <c r="C15" s="196">
        <v>15</v>
      </c>
      <c r="D15" s="197">
        <v>5.1264524948735476E-3</v>
      </c>
      <c r="E15" s="198">
        <v>0.8666666666666667</v>
      </c>
      <c r="F15" s="197">
        <v>0.13333333333333333</v>
      </c>
      <c r="G15" s="198">
        <v>0.66666666666666663</v>
      </c>
      <c r="H15" s="199">
        <v>1</v>
      </c>
      <c r="I15" s="199">
        <v>0</v>
      </c>
      <c r="J15" s="199">
        <v>0</v>
      </c>
      <c r="K15" s="200">
        <v>0</v>
      </c>
    </row>
    <row r="16" spans="1:11" ht="14.25" customHeight="1">
      <c r="A16" s="172"/>
      <c r="B16" s="195" t="s">
        <v>92</v>
      </c>
      <c r="C16" s="196">
        <v>27</v>
      </c>
      <c r="D16" s="197">
        <v>9.2276144907723848E-3</v>
      </c>
      <c r="E16" s="198">
        <v>0.40740740740740738</v>
      </c>
      <c r="F16" s="197">
        <v>0.59259259259259256</v>
      </c>
      <c r="G16" s="198">
        <v>0.64</v>
      </c>
      <c r="H16" s="199">
        <v>0.76</v>
      </c>
      <c r="I16" s="199">
        <v>0.16</v>
      </c>
      <c r="J16" s="199">
        <v>0.04</v>
      </c>
      <c r="K16" s="200">
        <v>0.04</v>
      </c>
    </row>
    <row r="17" spans="1:11" ht="14.25" customHeight="1">
      <c r="A17" s="172"/>
      <c r="B17" s="201" t="s">
        <v>93</v>
      </c>
      <c r="C17" s="202">
        <v>11</v>
      </c>
      <c r="D17" s="203">
        <v>3.7593984962406013E-3</v>
      </c>
      <c r="E17" s="204">
        <v>0.18181818181818182</v>
      </c>
      <c r="F17" s="203">
        <v>0.81818181818181823</v>
      </c>
      <c r="G17" s="204">
        <v>0.45454545454545453</v>
      </c>
      <c r="H17" s="205">
        <v>0.81818181818181823</v>
      </c>
      <c r="I17" s="205">
        <v>0.18181818181818182</v>
      </c>
      <c r="J17" s="205">
        <v>0</v>
      </c>
      <c r="K17" s="206">
        <v>0</v>
      </c>
    </row>
    <row r="18" spans="1:11" ht="14.25" customHeight="1">
      <c r="A18" s="176"/>
      <c r="B18" s="189" t="s">
        <v>26</v>
      </c>
      <c r="C18" s="190">
        <v>313</v>
      </c>
      <c r="D18" s="191">
        <v>0.10697197539302802</v>
      </c>
      <c r="E18" s="192">
        <v>0.46325878594249204</v>
      </c>
      <c r="F18" s="191">
        <v>0.53674121405750796</v>
      </c>
      <c r="G18" s="192">
        <v>0.49829351535836175</v>
      </c>
      <c r="H18" s="193">
        <v>0.76109215017064846</v>
      </c>
      <c r="I18" s="193">
        <v>9.556313993174062E-2</v>
      </c>
      <c r="J18" s="193">
        <v>3.4129692832764506E-2</v>
      </c>
      <c r="K18" s="194">
        <v>0.10921501706484642</v>
      </c>
    </row>
    <row r="19" spans="1:11" ht="14.25" customHeight="1">
      <c r="A19" s="172"/>
      <c r="B19" s="195" t="s">
        <v>94</v>
      </c>
      <c r="C19" s="196">
        <v>73</v>
      </c>
      <c r="D19" s="197">
        <v>2.4948735475051265E-2</v>
      </c>
      <c r="E19" s="198">
        <v>0.27397260273972601</v>
      </c>
      <c r="F19" s="197">
        <v>0.72602739726027399</v>
      </c>
      <c r="G19" s="198">
        <v>0.4264705882352941</v>
      </c>
      <c r="H19" s="199">
        <v>0.6470588235294118</v>
      </c>
      <c r="I19" s="199">
        <v>0.13235294117647059</v>
      </c>
      <c r="J19" s="199">
        <v>2.9411764705882353E-2</v>
      </c>
      <c r="K19" s="200">
        <v>0.19117647058823528</v>
      </c>
    </row>
    <row r="20" spans="1:11" ht="14.25" customHeight="1">
      <c r="A20" s="172"/>
      <c r="B20" s="195" t="s">
        <v>95</v>
      </c>
      <c r="C20" s="196">
        <v>17</v>
      </c>
      <c r="D20" s="197">
        <v>5.8099794941900203E-3</v>
      </c>
      <c r="E20" s="198">
        <v>0.35294117647058826</v>
      </c>
      <c r="F20" s="197">
        <v>0.6470588235294118</v>
      </c>
      <c r="G20" s="198">
        <v>0.8125</v>
      </c>
      <c r="H20" s="199">
        <v>1</v>
      </c>
      <c r="I20" s="199">
        <v>0</v>
      </c>
      <c r="J20" s="199">
        <v>0</v>
      </c>
      <c r="K20" s="200">
        <v>0</v>
      </c>
    </row>
    <row r="21" spans="1:11" ht="14.25" customHeight="1">
      <c r="A21" s="172"/>
      <c r="B21" s="195" t="s">
        <v>28</v>
      </c>
      <c r="C21" s="196">
        <v>53</v>
      </c>
      <c r="D21" s="197">
        <v>1.8113465481886533E-2</v>
      </c>
      <c r="E21" s="198">
        <v>0.8867924528301887</v>
      </c>
      <c r="F21" s="197">
        <v>0.11320754716981132</v>
      </c>
      <c r="G21" s="198">
        <v>0.47169811320754718</v>
      </c>
      <c r="H21" s="199">
        <v>0.77358490566037741</v>
      </c>
      <c r="I21" s="199">
        <v>0.18867924528301888</v>
      </c>
      <c r="J21" s="199">
        <v>3.7735849056603772E-2</v>
      </c>
      <c r="K21" s="200">
        <v>0</v>
      </c>
    </row>
    <row r="22" spans="1:11" ht="14.25" customHeight="1">
      <c r="A22" s="172"/>
      <c r="B22" s="195" t="s">
        <v>167</v>
      </c>
      <c r="C22" s="196">
        <v>84</v>
      </c>
      <c r="D22" s="197">
        <v>2.8708133971291867E-2</v>
      </c>
      <c r="E22" s="198">
        <v>0.32142857142857145</v>
      </c>
      <c r="F22" s="197">
        <v>0.6785714285714286</v>
      </c>
      <c r="G22" s="198">
        <v>0.5</v>
      </c>
      <c r="H22" s="199">
        <v>0.78205128205128205</v>
      </c>
      <c r="I22" s="199">
        <v>7.6923076923076927E-2</v>
      </c>
      <c r="J22" s="199">
        <v>3.8461538461538464E-2</v>
      </c>
      <c r="K22" s="200">
        <v>0.10256410256410256</v>
      </c>
    </row>
    <row r="23" spans="1:11" ht="14.25" customHeight="1">
      <c r="A23" s="172"/>
      <c r="B23" s="195" t="s">
        <v>96</v>
      </c>
      <c r="C23" s="196">
        <v>23</v>
      </c>
      <c r="D23" s="197">
        <v>7.8605604921394394E-3</v>
      </c>
      <c r="E23" s="198">
        <v>0.30434782608695654</v>
      </c>
      <c r="F23" s="197">
        <v>0.69565217391304346</v>
      </c>
      <c r="G23" s="198">
        <v>0.45454545454545453</v>
      </c>
      <c r="H23" s="199">
        <v>0.90909090909090906</v>
      </c>
      <c r="I23" s="199">
        <v>9.0909090909090912E-2</v>
      </c>
      <c r="J23" s="199">
        <v>0</v>
      </c>
      <c r="K23" s="200">
        <v>0</v>
      </c>
    </row>
    <row r="24" spans="1:11" ht="14.25" customHeight="1">
      <c r="A24" s="172"/>
      <c r="B24" s="201" t="s">
        <v>97</v>
      </c>
      <c r="C24" s="202">
        <v>63</v>
      </c>
      <c r="D24" s="203">
        <v>2.1531100478468901E-2</v>
      </c>
      <c r="E24" s="204">
        <v>0.60317460317460314</v>
      </c>
      <c r="F24" s="203">
        <v>0.3968253968253968</v>
      </c>
      <c r="G24" s="204">
        <v>0.5357142857142857</v>
      </c>
      <c r="H24" s="205">
        <v>0.7321428571428571</v>
      </c>
      <c r="I24" s="205">
        <v>1.7857142857142856E-2</v>
      </c>
      <c r="J24" s="205">
        <v>5.3571428571428568E-2</v>
      </c>
      <c r="K24" s="206">
        <v>0.19642857142857142</v>
      </c>
    </row>
    <row r="25" spans="1:11" ht="14.25" customHeight="1">
      <c r="A25" s="176"/>
      <c r="B25" s="189" t="s">
        <v>31</v>
      </c>
      <c r="C25" s="190">
        <v>206</v>
      </c>
      <c r="D25" s="191">
        <v>7.0403280929596718E-2</v>
      </c>
      <c r="E25" s="192">
        <v>0.70243902439024386</v>
      </c>
      <c r="F25" s="191">
        <v>0.29756097560975608</v>
      </c>
      <c r="G25" s="192">
        <v>0.28282828282828282</v>
      </c>
      <c r="H25" s="193">
        <v>0.52020202020202022</v>
      </c>
      <c r="I25" s="193">
        <v>0.19696969696969696</v>
      </c>
      <c r="J25" s="193">
        <v>0.19696969696969696</v>
      </c>
      <c r="K25" s="194">
        <v>8.5858585858585856E-2</v>
      </c>
    </row>
    <row r="26" spans="1:11" ht="14.25" customHeight="1">
      <c r="A26" s="172"/>
      <c r="B26" s="195" t="s">
        <v>32</v>
      </c>
      <c r="C26" s="196">
        <v>41</v>
      </c>
      <c r="D26" s="197">
        <v>1.4012303485987697E-2</v>
      </c>
      <c r="E26" s="198">
        <v>0.6097560975609756</v>
      </c>
      <c r="F26" s="197">
        <v>0.3902439024390244</v>
      </c>
      <c r="G26" s="198">
        <v>0.4</v>
      </c>
      <c r="H26" s="199">
        <v>0.55000000000000004</v>
      </c>
      <c r="I26" s="199">
        <v>0.125</v>
      </c>
      <c r="J26" s="199">
        <v>0.15</v>
      </c>
      <c r="K26" s="200">
        <v>0.17499999999999999</v>
      </c>
    </row>
    <row r="27" spans="1:11" ht="14.25" customHeight="1">
      <c r="A27" s="172"/>
      <c r="B27" s="195" t="s">
        <v>33</v>
      </c>
      <c r="C27" s="196">
        <v>34</v>
      </c>
      <c r="D27" s="197">
        <v>1.1619958988380041E-2</v>
      </c>
      <c r="E27" s="198">
        <v>0.88235294117647056</v>
      </c>
      <c r="F27" s="197">
        <v>0.11764705882352941</v>
      </c>
      <c r="G27" s="198">
        <v>0.21212121212121213</v>
      </c>
      <c r="H27" s="199">
        <v>0.48484848484848486</v>
      </c>
      <c r="I27" s="199">
        <v>0.24242424242424243</v>
      </c>
      <c r="J27" s="199">
        <v>0.24242424242424243</v>
      </c>
      <c r="K27" s="200">
        <v>3.0303030303030304E-2</v>
      </c>
    </row>
    <row r="28" spans="1:11" ht="14.25" customHeight="1">
      <c r="A28" s="172"/>
      <c r="B28" s="195" t="s">
        <v>99</v>
      </c>
      <c r="C28" s="196">
        <v>36</v>
      </c>
      <c r="D28" s="197">
        <v>1.2303485987696514E-2</v>
      </c>
      <c r="E28" s="198">
        <v>0.77777777777777779</v>
      </c>
      <c r="F28" s="197">
        <v>0.22222222222222221</v>
      </c>
      <c r="G28" s="198">
        <v>0.25714285714285712</v>
      </c>
      <c r="H28" s="199">
        <v>0.51428571428571423</v>
      </c>
      <c r="I28" s="199">
        <v>0.17142857142857143</v>
      </c>
      <c r="J28" s="199">
        <v>0.14285714285714285</v>
      </c>
      <c r="K28" s="200">
        <v>0.17142857142857143</v>
      </c>
    </row>
    <row r="29" spans="1:11" ht="14.25" customHeight="1">
      <c r="A29" s="172"/>
      <c r="B29" s="195" t="s">
        <v>35</v>
      </c>
      <c r="C29" s="196">
        <v>45</v>
      </c>
      <c r="D29" s="197">
        <v>1.5379357484620642E-2</v>
      </c>
      <c r="E29" s="198">
        <v>0.70454545454545459</v>
      </c>
      <c r="F29" s="197">
        <v>0.29545454545454547</v>
      </c>
      <c r="G29" s="198">
        <v>0.27906976744186046</v>
      </c>
      <c r="H29" s="199">
        <v>0.48837209302325579</v>
      </c>
      <c r="I29" s="199">
        <v>0.20930232558139536</v>
      </c>
      <c r="J29" s="199">
        <v>0.27906976744186046</v>
      </c>
      <c r="K29" s="200">
        <v>2.3255813953488372E-2</v>
      </c>
    </row>
    <row r="30" spans="1:11" ht="14.25" customHeight="1">
      <c r="A30" s="172"/>
      <c r="B30" s="195" t="s">
        <v>101</v>
      </c>
      <c r="C30" s="196">
        <v>23</v>
      </c>
      <c r="D30" s="197">
        <v>7.8605604921394394E-3</v>
      </c>
      <c r="E30" s="198">
        <v>0.43478260869565216</v>
      </c>
      <c r="F30" s="197">
        <v>0.56521739130434778</v>
      </c>
      <c r="G30" s="198">
        <v>0.3</v>
      </c>
      <c r="H30" s="199">
        <v>0.4</v>
      </c>
      <c r="I30" s="199">
        <v>0.25</v>
      </c>
      <c r="J30" s="199">
        <v>0.25</v>
      </c>
      <c r="K30" s="200">
        <v>0.1</v>
      </c>
    </row>
    <row r="31" spans="1:11" ht="14.25" customHeight="1">
      <c r="A31" s="172"/>
      <c r="B31" s="201" t="s">
        <v>37</v>
      </c>
      <c r="C31" s="202">
        <v>27</v>
      </c>
      <c r="D31" s="203">
        <v>9.2276144907723848E-3</v>
      </c>
      <c r="E31" s="204">
        <v>0.7407407407407407</v>
      </c>
      <c r="F31" s="203">
        <v>0.25925925925925924</v>
      </c>
      <c r="G31" s="204">
        <v>0.22222222222222221</v>
      </c>
      <c r="H31" s="205">
        <v>0.66666666666666663</v>
      </c>
      <c r="I31" s="205">
        <v>0.22222222222222221</v>
      </c>
      <c r="J31" s="205">
        <v>0.1111111111111111</v>
      </c>
      <c r="K31" s="206">
        <v>0</v>
      </c>
    </row>
    <row r="32" spans="1:11" ht="14.25" customHeight="1">
      <c r="A32" s="176"/>
      <c r="B32" s="189" t="s">
        <v>39</v>
      </c>
      <c r="C32" s="190">
        <v>469</v>
      </c>
      <c r="D32" s="191">
        <v>0.16028708133971292</v>
      </c>
      <c r="E32" s="192">
        <v>0.85927505330490406</v>
      </c>
      <c r="F32" s="191">
        <v>0.14072494669509594</v>
      </c>
      <c r="G32" s="192">
        <v>0.42672413793103448</v>
      </c>
      <c r="H32" s="193">
        <v>0.81465517241379315</v>
      </c>
      <c r="I32" s="193">
        <v>0.14439655172413793</v>
      </c>
      <c r="J32" s="193">
        <v>4.0948275862068964E-2</v>
      </c>
      <c r="K32" s="194">
        <v>0</v>
      </c>
    </row>
    <row r="33" spans="1:11" ht="14.25" customHeight="1">
      <c r="A33" s="172"/>
      <c r="B33" s="195" t="s">
        <v>102</v>
      </c>
      <c r="C33" s="196">
        <v>18</v>
      </c>
      <c r="D33" s="197">
        <v>6.1517429938482571E-3</v>
      </c>
      <c r="E33" s="198">
        <v>0.83333333333333337</v>
      </c>
      <c r="F33" s="197">
        <v>0.16666666666666666</v>
      </c>
      <c r="G33" s="198">
        <v>0.33333333333333331</v>
      </c>
      <c r="H33" s="199">
        <v>0.61111111111111116</v>
      </c>
      <c r="I33" s="199">
        <v>0.16666666666666666</v>
      </c>
      <c r="J33" s="199">
        <v>0.22222222222222221</v>
      </c>
      <c r="K33" s="200">
        <v>0</v>
      </c>
    </row>
    <row r="34" spans="1:11" ht="14.25" customHeight="1">
      <c r="A34" s="172"/>
      <c r="B34" s="195" t="s">
        <v>103</v>
      </c>
      <c r="C34" s="196">
        <v>11</v>
      </c>
      <c r="D34" s="197">
        <v>3.7593984962406013E-3</v>
      </c>
      <c r="E34" s="198">
        <v>0.90909090909090906</v>
      </c>
      <c r="F34" s="197">
        <v>9.0909090909090912E-2</v>
      </c>
      <c r="G34" s="198">
        <v>0.54545454545454541</v>
      </c>
      <c r="H34" s="199">
        <v>0.54545454545454541</v>
      </c>
      <c r="I34" s="199">
        <v>0.36363636363636365</v>
      </c>
      <c r="J34" s="199">
        <v>9.0909090909090912E-2</v>
      </c>
      <c r="K34" s="200">
        <v>0</v>
      </c>
    </row>
    <row r="35" spans="1:11" ht="14.25" customHeight="1">
      <c r="A35" s="172"/>
      <c r="B35" s="195" t="s">
        <v>104</v>
      </c>
      <c r="C35" s="196">
        <v>25</v>
      </c>
      <c r="D35" s="197">
        <v>8.544087491455913E-3</v>
      </c>
      <c r="E35" s="198">
        <v>0.96</v>
      </c>
      <c r="F35" s="197">
        <v>0.04</v>
      </c>
      <c r="G35" s="198">
        <v>0.36</v>
      </c>
      <c r="H35" s="199">
        <v>0.92</v>
      </c>
      <c r="I35" s="199">
        <v>0.04</v>
      </c>
      <c r="J35" s="199">
        <v>0.04</v>
      </c>
      <c r="K35" s="200">
        <v>0</v>
      </c>
    </row>
    <row r="36" spans="1:11" ht="14.25" customHeight="1">
      <c r="A36" s="172"/>
      <c r="B36" s="195" t="s">
        <v>105</v>
      </c>
      <c r="C36" s="196">
        <v>10</v>
      </c>
      <c r="D36" s="197">
        <v>3.4176349965823649E-3</v>
      </c>
      <c r="E36" s="198">
        <v>0.9</v>
      </c>
      <c r="F36" s="197">
        <v>0.1</v>
      </c>
      <c r="G36" s="198">
        <v>0.4</v>
      </c>
      <c r="H36" s="199">
        <v>0.7</v>
      </c>
      <c r="I36" s="199">
        <v>0.3</v>
      </c>
      <c r="J36" s="199">
        <v>0</v>
      </c>
      <c r="K36" s="200">
        <v>0</v>
      </c>
    </row>
    <row r="37" spans="1:11" ht="14.25" customHeight="1">
      <c r="A37" s="172"/>
      <c r="B37" s="195" t="s">
        <v>42</v>
      </c>
      <c r="C37" s="196">
        <v>12</v>
      </c>
      <c r="D37" s="197">
        <v>4.1011619958988381E-3</v>
      </c>
      <c r="E37" s="198">
        <v>0.83333333333333337</v>
      </c>
      <c r="F37" s="197">
        <v>0.16666666666666666</v>
      </c>
      <c r="G37" s="198">
        <v>0.41666666666666669</v>
      </c>
      <c r="H37" s="199">
        <v>1</v>
      </c>
      <c r="I37" s="199">
        <v>0</v>
      </c>
      <c r="J37" s="199">
        <v>0</v>
      </c>
      <c r="K37" s="200">
        <v>0</v>
      </c>
    </row>
    <row r="38" spans="1:11" ht="14.25" customHeight="1">
      <c r="A38" s="172"/>
      <c r="B38" s="195" t="s">
        <v>106</v>
      </c>
      <c r="C38" s="196">
        <v>120</v>
      </c>
      <c r="D38" s="197">
        <v>4.1011619958988381E-2</v>
      </c>
      <c r="E38" s="198">
        <v>0.8833333333333333</v>
      </c>
      <c r="F38" s="197">
        <v>0.11666666666666667</v>
      </c>
      <c r="G38" s="198">
        <v>0.40677966101694918</v>
      </c>
      <c r="H38" s="199">
        <v>0.86440677966101698</v>
      </c>
      <c r="I38" s="199">
        <v>0.13559322033898305</v>
      </c>
      <c r="J38" s="199">
        <v>0</v>
      </c>
      <c r="K38" s="200">
        <v>0</v>
      </c>
    </row>
    <row r="39" spans="1:11" ht="14.25" customHeight="1">
      <c r="A39" s="172"/>
      <c r="B39" s="195" t="s">
        <v>107</v>
      </c>
      <c r="C39" s="196">
        <v>114</v>
      </c>
      <c r="D39" s="197">
        <v>3.896103896103896E-2</v>
      </c>
      <c r="E39" s="198">
        <v>0.91228070175438591</v>
      </c>
      <c r="F39" s="197">
        <v>8.771929824561403E-2</v>
      </c>
      <c r="G39" s="198">
        <v>0.57017543859649122</v>
      </c>
      <c r="H39" s="199">
        <v>0.95614035087719296</v>
      </c>
      <c r="I39" s="199">
        <v>4.3859649122807015E-2</v>
      </c>
      <c r="J39" s="199">
        <v>0</v>
      </c>
      <c r="K39" s="200">
        <v>0</v>
      </c>
    </row>
    <row r="40" spans="1:11" ht="14.25" customHeight="1">
      <c r="A40" s="172"/>
      <c r="B40" s="195" t="s">
        <v>44</v>
      </c>
      <c r="C40" s="196">
        <v>51</v>
      </c>
      <c r="D40" s="197">
        <v>1.7429938482570063E-2</v>
      </c>
      <c r="E40" s="198">
        <v>0.92156862745098034</v>
      </c>
      <c r="F40" s="197">
        <v>7.8431372549019607E-2</v>
      </c>
      <c r="G40" s="198">
        <v>0.13725490196078433</v>
      </c>
      <c r="H40" s="199">
        <v>0.6470588235294118</v>
      </c>
      <c r="I40" s="199">
        <v>0.33333333333333331</v>
      </c>
      <c r="J40" s="199">
        <v>1.9607843137254902E-2</v>
      </c>
      <c r="K40" s="200">
        <v>0</v>
      </c>
    </row>
    <row r="41" spans="1:11" ht="14.25" customHeight="1">
      <c r="A41" s="172"/>
      <c r="B41" s="195" t="s">
        <v>108</v>
      </c>
      <c r="C41" s="196">
        <v>40</v>
      </c>
      <c r="D41" s="197">
        <v>1.367053998632946E-2</v>
      </c>
      <c r="E41" s="198">
        <v>0.95</v>
      </c>
      <c r="F41" s="197">
        <v>0.05</v>
      </c>
      <c r="G41" s="198">
        <v>0.46153846153846156</v>
      </c>
      <c r="H41" s="199">
        <v>0.79487179487179482</v>
      </c>
      <c r="I41" s="199">
        <v>0.17948717948717949</v>
      </c>
      <c r="J41" s="199">
        <v>2.564102564102564E-2</v>
      </c>
      <c r="K41" s="200">
        <v>0</v>
      </c>
    </row>
    <row r="42" spans="1:11" ht="14.25" customHeight="1">
      <c r="A42" s="172"/>
      <c r="B42" s="201" t="s">
        <v>47</v>
      </c>
      <c r="C42" s="202">
        <v>68</v>
      </c>
      <c r="D42" s="203">
        <v>2.3239917976760081E-2</v>
      </c>
      <c r="E42" s="204">
        <v>0.58823529411764708</v>
      </c>
      <c r="F42" s="203">
        <v>0.41176470588235292</v>
      </c>
      <c r="G42" s="204">
        <v>0.45454545454545453</v>
      </c>
      <c r="H42" s="205">
        <v>0.66666666666666663</v>
      </c>
      <c r="I42" s="205">
        <v>0.16666666666666666</v>
      </c>
      <c r="J42" s="205">
        <v>0.16666666666666666</v>
      </c>
      <c r="K42" s="206">
        <v>0</v>
      </c>
    </row>
    <row r="43" spans="1:11" ht="14.25" customHeight="1">
      <c r="A43" s="176"/>
      <c r="B43" s="189" t="s">
        <v>48</v>
      </c>
      <c r="C43" s="190">
        <v>736</v>
      </c>
      <c r="D43" s="191">
        <v>0.25153793574846206</v>
      </c>
      <c r="E43" s="192">
        <v>0.29251700680272108</v>
      </c>
      <c r="F43" s="191">
        <v>0.70748299319727892</v>
      </c>
      <c r="G43" s="192">
        <v>0.27272727272727271</v>
      </c>
      <c r="H43" s="193">
        <v>0.56676136363636365</v>
      </c>
      <c r="I43" s="193">
        <v>6.8181818181818177E-2</v>
      </c>
      <c r="J43" s="193">
        <v>3.6931818181818184E-2</v>
      </c>
      <c r="K43" s="194">
        <v>0.328125</v>
      </c>
    </row>
    <row r="44" spans="1:11" ht="14.25" customHeight="1">
      <c r="A44" s="172"/>
      <c r="B44" s="195" t="s">
        <v>109</v>
      </c>
      <c r="C44" s="196">
        <v>112</v>
      </c>
      <c r="D44" s="197">
        <v>3.8277511961722487E-2</v>
      </c>
      <c r="E44" s="198">
        <v>0.23423423423423423</v>
      </c>
      <c r="F44" s="197">
        <v>0.76576576576576572</v>
      </c>
      <c r="G44" s="198">
        <v>0.12727272727272726</v>
      </c>
      <c r="H44" s="199">
        <v>0.33636363636363636</v>
      </c>
      <c r="I44" s="199">
        <v>4.5454545454545456E-2</v>
      </c>
      <c r="J44" s="199">
        <v>2.7272727272727271E-2</v>
      </c>
      <c r="K44" s="200">
        <v>0.59090909090909094</v>
      </c>
    </row>
    <row r="45" spans="1:11" ht="14.25" customHeight="1">
      <c r="A45" s="172"/>
      <c r="B45" s="195" t="s">
        <v>110</v>
      </c>
      <c r="C45" s="196">
        <v>6</v>
      </c>
      <c r="D45" s="197">
        <v>2.050580997949419E-3</v>
      </c>
      <c r="E45" s="198">
        <v>0</v>
      </c>
      <c r="F45" s="197">
        <v>1</v>
      </c>
      <c r="G45" s="198">
        <v>0.4</v>
      </c>
      <c r="H45" s="199">
        <v>0.8</v>
      </c>
      <c r="I45" s="199">
        <v>0</v>
      </c>
      <c r="J45" s="199">
        <v>0</v>
      </c>
      <c r="K45" s="200">
        <v>0.2</v>
      </c>
    </row>
    <row r="46" spans="1:11" ht="14.25" customHeight="1">
      <c r="A46" s="172"/>
      <c r="B46" s="195" t="s">
        <v>50</v>
      </c>
      <c r="C46" s="196">
        <v>55</v>
      </c>
      <c r="D46" s="197">
        <v>1.8796992481203006E-2</v>
      </c>
      <c r="E46" s="198">
        <v>0.47272727272727272</v>
      </c>
      <c r="F46" s="197">
        <v>0.52727272727272723</v>
      </c>
      <c r="G46" s="198">
        <v>0.26415094339622641</v>
      </c>
      <c r="H46" s="199">
        <v>0.62264150943396224</v>
      </c>
      <c r="I46" s="199">
        <v>0.24528301886792453</v>
      </c>
      <c r="J46" s="199">
        <v>0.11320754716981132</v>
      </c>
      <c r="K46" s="200">
        <v>1.8867924528301886E-2</v>
      </c>
    </row>
    <row r="47" spans="1:11" ht="14.25" customHeight="1">
      <c r="A47" s="172"/>
      <c r="B47" s="195" t="s">
        <v>111</v>
      </c>
      <c r="C47" s="196">
        <v>40</v>
      </c>
      <c r="D47" s="197">
        <v>1.367053998632946E-2</v>
      </c>
      <c r="E47" s="198">
        <v>0.45</v>
      </c>
      <c r="F47" s="197">
        <v>0.55000000000000004</v>
      </c>
      <c r="G47" s="198">
        <v>0.3</v>
      </c>
      <c r="H47" s="199">
        <v>0.85</v>
      </c>
      <c r="I47" s="199">
        <v>0.1</v>
      </c>
      <c r="J47" s="199">
        <v>0.05</v>
      </c>
      <c r="K47" s="200">
        <v>0</v>
      </c>
    </row>
    <row r="48" spans="1:11" ht="14.25" customHeight="1">
      <c r="A48" s="172"/>
      <c r="B48" s="195" t="s">
        <v>112</v>
      </c>
      <c r="C48" s="196">
        <v>1</v>
      </c>
      <c r="D48" s="197">
        <v>3.4176349965823653E-4</v>
      </c>
      <c r="E48" s="198">
        <v>1</v>
      </c>
      <c r="F48" s="197">
        <v>0</v>
      </c>
      <c r="G48" s="198">
        <v>0</v>
      </c>
      <c r="H48" s="199">
        <v>1</v>
      </c>
      <c r="I48" s="199">
        <v>0</v>
      </c>
      <c r="J48" s="199">
        <v>0</v>
      </c>
      <c r="K48" s="200">
        <v>0</v>
      </c>
    </row>
    <row r="49" spans="1:11" ht="14.25" customHeight="1">
      <c r="A49" s="172"/>
      <c r="B49" s="195" t="s">
        <v>113</v>
      </c>
      <c r="C49" s="196">
        <v>32</v>
      </c>
      <c r="D49" s="197">
        <v>1.0936431989063569E-2</v>
      </c>
      <c r="E49" s="198">
        <v>0.4375</v>
      </c>
      <c r="F49" s="197">
        <v>0.5625</v>
      </c>
      <c r="G49" s="198">
        <v>0.375</v>
      </c>
      <c r="H49" s="199">
        <v>0.71875</v>
      </c>
      <c r="I49" s="199">
        <v>0.125</v>
      </c>
      <c r="J49" s="199">
        <v>9.375E-2</v>
      </c>
      <c r="K49" s="200">
        <v>6.25E-2</v>
      </c>
    </row>
    <row r="50" spans="1:11" ht="14.25" customHeight="1">
      <c r="A50" s="172"/>
      <c r="B50" s="195" t="s">
        <v>114</v>
      </c>
      <c r="C50" s="196">
        <v>6</v>
      </c>
      <c r="D50" s="197">
        <v>2.050580997949419E-3</v>
      </c>
      <c r="E50" s="198">
        <v>0.66666666666666663</v>
      </c>
      <c r="F50" s="197">
        <v>0.33333333333333331</v>
      </c>
      <c r="G50" s="198">
        <v>0.66666666666666663</v>
      </c>
      <c r="H50" s="199">
        <v>0.83333333333333337</v>
      </c>
      <c r="I50" s="199">
        <v>0.16666666666666666</v>
      </c>
      <c r="J50" s="199">
        <v>0</v>
      </c>
      <c r="K50" s="200">
        <v>0</v>
      </c>
    </row>
    <row r="51" spans="1:11" ht="14.25" customHeight="1">
      <c r="A51" s="172"/>
      <c r="B51" s="195" t="s">
        <v>115</v>
      </c>
      <c r="C51" s="196">
        <v>23</v>
      </c>
      <c r="D51" s="197">
        <v>7.8605604921394394E-3</v>
      </c>
      <c r="E51" s="198">
        <v>0.34782608695652173</v>
      </c>
      <c r="F51" s="197">
        <v>0.65217391304347827</v>
      </c>
      <c r="G51" s="198">
        <v>0.42857142857142855</v>
      </c>
      <c r="H51" s="199">
        <v>0.80952380952380953</v>
      </c>
      <c r="I51" s="199">
        <v>9.5238095238095233E-2</v>
      </c>
      <c r="J51" s="199">
        <v>0</v>
      </c>
      <c r="K51" s="200">
        <v>9.5238095238095233E-2</v>
      </c>
    </row>
    <row r="52" spans="1:11" ht="14.25" customHeight="1">
      <c r="A52" s="172"/>
      <c r="B52" s="195" t="s">
        <v>72</v>
      </c>
      <c r="C52" s="196">
        <v>1</v>
      </c>
      <c r="D52" s="197">
        <v>3.4176349965823653E-4</v>
      </c>
      <c r="E52" s="198">
        <v>1</v>
      </c>
      <c r="F52" s="197">
        <v>0</v>
      </c>
      <c r="G52" s="198">
        <v>1</v>
      </c>
      <c r="H52" s="199">
        <v>1</v>
      </c>
      <c r="I52" s="199">
        <v>0</v>
      </c>
      <c r="J52" s="199">
        <v>0</v>
      </c>
      <c r="K52" s="200">
        <v>0</v>
      </c>
    </row>
    <row r="53" spans="1:11" ht="14.25" customHeight="1">
      <c r="A53" s="172"/>
      <c r="B53" s="195" t="s">
        <v>116</v>
      </c>
      <c r="C53" s="196">
        <v>91</v>
      </c>
      <c r="D53" s="197">
        <v>3.1100478468899521E-2</v>
      </c>
      <c r="E53" s="198">
        <v>0.2967032967032967</v>
      </c>
      <c r="F53" s="197">
        <v>0.70329670329670335</v>
      </c>
      <c r="G53" s="198">
        <v>0.30232558139534882</v>
      </c>
      <c r="H53" s="199">
        <v>0.59302325581395354</v>
      </c>
      <c r="I53" s="199">
        <v>5.8139534883720929E-2</v>
      </c>
      <c r="J53" s="199">
        <v>2.3255813953488372E-2</v>
      </c>
      <c r="K53" s="200">
        <v>0.32558139534883723</v>
      </c>
    </row>
    <row r="54" spans="1:11" ht="14.25" customHeight="1">
      <c r="A54" s="172"/>
      <c r="B54" s="195" t="s">
        <v>117</v>
      </c>
      <c r="C54" s="196">
        <v>10</v>
      </c>
      <c r="D54" s="197">
        <v>3.4176349965823649E-3</v>
      </c>
      <c r="E54" s="198">
        <v>0.3</v>
      </c>
      <c r="F54" s="197">
        <v>0.7</v>
      </c>
      <c r="G54" s="198">
        <v>0.3</v>
      </c>
      <c r="H54" s="199">
        <v>0.7</v>
      </c>
      <c r="I54" s="199">
        <v>0.2</v>
      </c>
      <c r="J54" s="199">
        <v>0.1</v>
      </c>
      <c r="K54" s="200">
        <v>0</v>
      </c>
    </row>
    <row r="55" spans="1:11" ht="14.25" customHeight="1">
      <c r="A55" s="172"/>
      <c r="B55" s="195" t="s">
        <v>118</v>
      </c>
      <c r="C55" s="196">
        <v>83</v>
      </c>
      <c r="D55" s="197">
        <v>2.836637047163363E-2</v>
      </c>
      <c r="E55" s="198">
        <v>0.24096385542168675</v>
      </c>
      <c r="F55" s="197">
        <v>0.75903614457831325</v>
      </c>
      <c r="G55" s="198">
        <v>0.16250000000000001</v>
      </c>
      <c r="H55" s="199">
        <v>0.33750000000000002</v>
      </c>
      <c r="I55" s="199">
        <v>0.05</v>
      </c>
      <c r="J55" s="199">
        <v>0.1</v>
      </c>
      <c r="K55" s="200">
        <v>0.51249999999999996</v>
      </c>
    </row>
    <row r="56" spans="1:11" ht="14.25" customHeight="1">
      <c r="A56" s="172"/>
      <c r="B56" s="195" t="s">
        <v>120</v>
      </c>
      <c r="C56" s="196">
        <v>78</v>
      </c>
      <c r="D56" s="197">
        <v>2.6657552973342446E-2</v>
      </c>
      <c r="E56" s="198">
        <v>0.30769230769230771</v>
      </c>
      <c r="F56" s="197">
        <v>0.69230769230769229</v>
      </c>
      <c r="G56" s="198">
        <v>0.34722222222222221</v>
      </c>
      <c r="H56" s="199">
        <v>0.70833333333333337</v>
      </c>
      <c r="I56" s="199">
        <v>2.7777777777777776E-2</v>
      </c>
      <c r="J56" s="199">
        <v>0</v>
      </c>
      <c r="K56" s="200">
        <v>0.2638888888888889</v>
      </c>
    </row>
    <row r="57" spans="1:11" ht="14.25" customHeight="1">
      <c r="A57" s="172"/>
      <c r="B57" s="195" t="s">
        <v>121</v>
      </c>
      <c r="C57" s="196">
        <v>40</v>
      </c>
      <c r="D57" s="197">
        <v>1.367053998632946E-2</v>
      </c>
      <c r="E57" s="198">
        <v>0.1</v>
      </c>
      <c r="F57" s="197">
        <v>0.9</v>
      </c>
      <c r="G57" s="198">
        <v>0.4358974358974359</v>
      </c>
      <c r="H57" s="199">
        <v>0.94871794871794868</v>
      </c>
      <c r="I57" s="199">
        <v>2.564102564102564E-2</v>
      </c>
      <c r="J57" s="199">
        <v>0</v>
      </c>
      <c r="K57" s="200">
        <v>2.564102564102564E-2</v>
      </c>
    </row>
    <row r="58" spans="1:11" ht="14.25" customHeight="1">
      <c r="A58" s="172"/>
      <c r="B58" s="195" t="s">
        <v>122</v>
      </c>
      <c r="C58" s="196">
        <v>91</v>
      </c>
      <c r="D58" s="197">
        <v>3.1100478468899521E-2</v>
      </c>
      <c r="E58" s="198">
        <v>0.2967032967032967</v>
      </c>
      <c r="F58" s="197">
        <v>0.70329670329670335</v>
      </c>
      <c r="G58" s="198">
        <v>0.1744186046511628</v>
      </c>
      <c r="H58" s="199">
        <v>0.32558139534883723</v>
      </c>
      <c r="I58" s="199">
        <v>0</v>
      </c>
      <c r="J58" s="199">
        <v>0</v>
      </c>
      <c r="K58" s="200">
        <v>0.67441860465116277</v>
      </c>
    </row>
    <row r="59" spans="1:11" ht="14.25" customHeight="1">
      <c r="A59" s="172"/>
      <c r="B59" s="195" t="s">
        <v>123</v>
      </c>
      <c r="C59" s="196">
        <v>1</v>
      </c>
      <c r="D59" s="197">
        <v>3.4176349965823653E-4</v>
      </c>
      <c r="E59" s="198">
        <v>0</v>
      </c>
      <c r="F59" s="197">
        <v>1</v>
      </c>
      <c r="G59" s="198">
        <v>1</v>
      </c>
      <c r="H59" s="199">
        <v>1</v>
      </c>
      <c r="I59" s="199">
        <v>0</v>
      </c>
      <c r="J59" s="199">
        <v>0</v>
      </c>
      <c r="K59" s="200">
        <v>0</v>
      </c>
    </row>
    <row r="60" spans="1:11" ht="14.25" customHeight="1">
      <c r="A60" s="172"/>
      <c r="B60" s="195" t="s">
        <v>126</v>
      </c>
      <c r="C60" s="196">
        <v>61</v>
      </c>
      <c r="D60" s="197">
        <v>2.0847573479152427E-2</v>
      </c>
      <c r="E60" s="198">
        <v>0.19672131147540983</v>
      </c>
      <c r="F60" s="197">
        <v>0.80327868852459017</v>
      </c>
      <c r="G60" s="198">
        <v>0.38596491228070173</v>
      </c>
      <c r="H60" s="199">
        <v>0.66666666666666663</v>
      </c>
      <c r="I60" s="199">
        <v>8.771929824561403E-2</v>
      </c>
      <c r="J60" s="199">
        <v>1.7543859649122806E-2</v>
      </c>
      <c r="K60" s="200">
        <v>0.22807017543859648</v>
      </c>
    </row>
    <row r="61" spans="1:11" ht="14.25" customHeight="1">
      <c r="A61" s="172"/>
      <c r="B61" s="207" t="s">
        <v>127</v>
      </c>
      <c r="C61" s="208">
        <v>5</v>
      </c>
      <c r="D61" s="209">
        <v>1.7088174982911825E-3</v>
      </c>
      <c r="E61" s="210">
        <v>0</v>
      </c>
      <c r="F61" s="209">
        <v>1</v>
      </c>
      <c r="G61" s="210">
        <v>0.5</v>
      </c>
      <c r="H61" s="211">
        <v>1</v>
      </c>
      <c r="I61" s="211">
        <v>0</v>
      </c>
      <c r="J61" s="211">
        <v>0</v>
      </c>
      <c r="K61" s="212">
        <v>0</v>
      </c>
    </row>
    <row r="62" spans="1:11" ht="14.25" customHeight="1">
      <c r="A62" s="176"/>
      <c r="B62" s="213" t="s">
        <v>60</v>
      </c>
      <c r="C62" s="214">
        <v>135</v>
      </c>
      <c r="D62" s="215">
        <v>4.6138072453861929E-2</v>
      </c>
      <c r="E62" s="216">
        <v>0.5074626865671642</v>
      </c>
      <c r="F62" s="215">
        <v>0.4925373134328358</v>
      </c>
      <c r="G62" s="216">
        <v>0.4453125</v>
      </c>
      <c r="H62" s="217">
        <v>0.84375</v>
      </c>
      <c r="I62" s="217">
        <v>8.59375E-2</v>
      </c>
      <c r="J62" s="217">
        <v>3.125E-2</v>
      </c>
      <c r="K62" s="218">
        <v>3.90625E-2</v>
      </c>
    </row>
    <row r="63" spans="1:11" ht="14.25" customHeight="1">
      <c r="A63" s="172"/>
      <c r="B63" s="195" t="s">
        <v>61</v>
      </c>
      <c r="C63" s="196">
        <v>25</v>
      </c>
      <c r="D63" s="197">
        <v>8.544087491455913E-3</v>
      </c>
      <c r="E63" s="198">
        <v>0.45833333333333331</v>
      </c>
      <c r="F63" s="197">
        <v>0.54166666666666663</v>
      </c>
      <c r="G63" s="198">
        <v>0.60869565217391308</v>
      </c>
      <c r="H63" s="199">
        <v>0.82608695652173914</v>
      </c>
      <c r="I63" s="199">
        <v>4.3478260869565216E-2</v>
      </c>
      <c r="J63" s="199">
        <v>0</v>
      </c>
      <c r="K63" s="200">
        <v>0.13043478260869565</v>
      </c>
    </row>
    <row r="64" spans="1:11" ht="14.25" customHeight="1">
      <c r="A64" s="172"/>
      <c r="B64" s="195" t="s">
        <v>128</v>
      </c>
      <c r="C64" s="196">
        <v>28</v>
      </c>
      <c r="D64" s="197">
        <v>9.5693779904306216E-3</v>
      </c>
      <c r="E64" s="198">
        <v>0.5</v>
      </c>
      <c r="F64" s="197">
        <v>0.5</v>
      </c>
      <c r="G64" s="198">
        <v>0.25925925925925924</v>
      </c>
      <c r="H64" s="199">
        <v>0.85185185185185186</v>
      </c>
      <c r="I64" s="199">
        <v>0.1111111111111111</v>
      </c>
      <c r="J64" s="199">
        <v>3.7037037037037035E-2</v>
      </c>
      <c r="K64" s="200">
        <v>0</v>
      </c>
    </row>
    <row r="65" spans="1:11" ht="14.25" customHeight="1">
      <c r="A65" s="172"/>
      <c r="B65" s="195" t="s">
        <v>63</v>
      </c>
      <c r="C65" s="196">
        <v>35</v>
      </c>
      <c r="D65" s="197">
        <v>1.1961722488038277E-2</v>
      </c>
      <c r="E65" s="198">
        <v>0.42857142857142855</v>
      </c>
      <c r="F65" s="197">
        <v>0.5714285714285714</v>
      </c>
      <c r="G65" s="198">
        <v>0.5</v>
      </c>
      <c r="H65" s="199">
        <v>0.8125</v>
      </c>
      <c r="I65" s="199">
        <v>9.375E-2</v>
      </c>
      <c r="J65" s="199">
        <v>6.25E-2</v>
      </c>
      <c r="K65" s="200">
        <v>3.125E-2</v>
      </c>
    </row>
    <row r="66" spans="1:11" ht="14.25" customHeight="1">
      <c r="A66" s="172"/>
      <c r="B66" s="201" t="s">
        <v>64</v>
      </c>
      <c r="C66" s="202">
        <v>47</v>
      </c>
      <c r="D66" s="203">
        <v>1.6062884483937116E-2</v>
      </c>
      <c r="E66" s="204">
        <v>0.5957446808510638</v>
      </c>
      <c r="F66" s="203">
        <v>0.40425531914893614</v>
      </c>
      <c r="G66" s="204">
        <v>0.43478260869565216</v>
      </c>
      <c r="H66" s="205">
        <v>0.86956521739130432</v>
      </c>
      <c r="I66" s="205">
        <v>8.6956521739130432E-2</v>
      </c>
      <c r="J66" s="205">
        <v>2.1739130434782608E-2</v>
      </c>
      <c r="K66" s="206">
        <v>2.1739130434782608E-2</v>
      </c>
    </row>
    <row r="67" spans="1:11" ht="14.25" customHeight="1">
      <c r="A67" s="176"/>
      <c r="B67" s="189" t="s">
        <v>65</v>
      </c>
      <c r="C67" s="190">
        <v>254</v>
      </c>
      <c r="D67" s="191">
        <v>8.680792891319207E-2</v>
      </c>
      <c r="E67" s="192">
        <v>0.57936507936507942</v>
      </c>
      <c r="F67" s="191">
        <v>0.42063492063492064</v>
      </c>
      <c r="G67" s="192">
        <v>0.46382978723404256</v>
      </c>
      <c r="H67" s="193">
        <v>0.71489361702127663</v>
      </c>
      <c r="I67" s="193">
        <v>0.11063829787234042</v>
      </c>
      <c r="J67" s="193">
        <v>7.6595744680851063E-2</v>
      </c>
      <c r="K67" s="194">
        <v>9.7872340425531917E-2</v>
      </c>
    </row>
    <row r="68" spans="1:11" ht="14.25" customHeight="1">
      <c r="A68" s="172"/>
      <c r="B68" s="195" t="s">
        <v>129</v>
      </c>
      <c r="C68" s="196">
        <v>38</v>
      </c>
      <c r="D68" s="197">
        <v>1.2987012987012988E-2</v>
      </c>
      <c r="E68" s="198">
        <v>0.71052631578947367</v>
      </c>
      <c r="F68" s="197">
        <v>0.28947368421052633</v>
      </c>
      <c r="G68" s="198">
        <v>0.44736842105263158</v>
      </c>
      <c r="H68" s="199">
        <v>0.65789473684210531</v>
      </c>
      <c r="I68" s="199">
        <v>0.15789473684210525</v>
      </c>
      <c r="J68" s="199">
        <v>0.18421052631578946</v>
      </c>
      <c r="K68" s="200">
        <v>0</v>
      </c>
    </row>
    <row r="69" spans="1:11" ht="14.25" customHeight="1">
      <c r="A69" s="172"/>
      <c r="B69" s="195" t="s">
        <v>130</v>
      </c>
      <c r="C69" s="196">
        <v>8</v>
      </c>
      <c r="D69" s="197">
        <v>2.7341079972658922E-3</v>
      </c>
      <c r="E69" s="198">
        <v>0.875</v>
      </c>
      <c r="F69" s="197">
        <v>0.125</v>
      </c>
      <c r="G69" s="198">
        <v>0.5</v>
      </c>
      <c r="H69" s="199">
        <v>0.875</v>
      </c>
      <c r="I69" s="199">
        <v>0.125</v>
      </c>
      <c r="J69" s="199">
        <v>0</v>
      </c>
      <c r="K69" s="200">
        <v>0</v>
      </c>
    </row>
    <row r="70" spans="1:11" ht="14.25" customHeight="1">
      <c r="A70" s="172"/>
      <c r="B70" s="195" t="s">
        <v>131</v>
      </c>
      <c r="C70" s="196">
        <v>36</v>
      </c>
      <c r="D70" s="197">
        <v>1.2303485987696514E-2</v>
      </c>
      <c r="E70" s="198">
        <v>0.2857142857142857</v>
      </c>
      <c r="F70" s="197">
        <v>0.7142857142857143</v>
      </c>
      <c r="G70" s="198">
        <v>0.4642857142857143</v>
      </c>
      <c r="H70" s="199">
        <v>0.6785714285714286</v>
      </c>
      <c r="I70" s="199">
        <v>0.10714285714285714</v>
      </c>
      <c r="J70" s="199">
        <v>0</v>
      </c>
      <c r="K70" s="200">
        <v>0.21428571428571427</v>
      </c>
    </row>
    <row r="71" spans="1:11" ht="14.25" customHeight="1">
      <c r="A71" s="172"/>
      <c r="B71" s="195" t="s">
        <v>132</v>
      </c>
      <c r="C71" s="196">
        <v>32</v>
      </c>
      <c r="D71" s="197">
        <v>1.0936431989063569E-2</v>
      </c>
      <c r="E71" s="198">
        <v>0.375</v>
      </c>
      <c r="F71" s="197">
        <v>0.625</v>
      </c>
      <c r="G71" s="198">
        <v>0.8214285714285714</v>
      </c>
      <c r="H71" s="199">
        <v>1</v>
      </c>
      <c r="I71" s="199">
        <v>0</v>
      </c>
      <c r="J71" s="199">
        <v>0</v>
      </c>
      <c r="K71" s="200">
        <v>0</v>
      </c>
    </row>
    <row r="72" spans="1:11" ht="14.25" customHeight="1">
      <c r="A72" s="172"/>
      <c r="B72" s="195" t="s">
        <v>98</v>
      </c>
      <c r="C72" s="196">
        <v>36</v>
      </c>
      <c r="D72" s="197">
        <v>1.2303485987696514E-2</v>
      </c>
      <c r="E72" s="198">
        <v>0.61111111111111116</v>
      </c>
      <c r="F72" s="197">
        <v>0.3888888888888889</v>
      </c>
      <c r="G72" s="198">
        <v>0.38709677419354838</v>
      </c>
      <c r="H72" s="199">
        <v>0.54838709677419351</v>
      </c>
      <c r="I72" s="199">
        <v>9.6774193548387094E-2</v>
      </c>
      <c r="J72" s="199">
        <v>9.6774193548387094E-2</v>
      </c>
      <c r="K72" s="200">
        <v>0.25806451612903225</v>
      </c>
    </row>
    <row r="73" spans="1:11" ht="14.25" customHeight="1">
      <c r="A73" s="172"/>
      <c r="B73" s="195" t="s">
        <v>133</v>
      </c>
      <c r="C73" s="196">
        <v>52</v>
      </c>
      <c r="D73" s="197">
        <v>1.77717019822283E-2</v>
      </c>
      <c r="E73" s="198">
        <v>0.57692307692307687</v>
      </c>
      <c r="F73" s="197">
        <v>0.42307692307692307</v>
      </c>
      <c r="G73" s="198">
        <v>0.37254901960784315</v>
      </c>
      <c r="H73" s="199">
        <v>0.74509803921568629</v>
      </c>
      <c r="I73" s="199">
        <v>9.8039215686274508E-2</v>
      </c>
      <c r="J73" s="199">
        <v>5.8823529411764705E-2</v>
      </c>
      <c r="K73" s="200">
        <v>9.8039215686274508E-2</v>
      </c>
    </row>
    <row r="74" spans="1:11" ht="14.25" customHeight="1">
      <c r="A74" s="172"/>
      <c r="B74" s="195" t="s">
        <v>134</v>
      </c>
      <c r="C74" s="196">
        <v>6</v>
      </c>
      <c r="D74" s="197">
        <v>2.050580997949419E-3</v>
      </c>
      <c r="E74" s="198">
        <v>0.33333333333333331</v>
      </c>
      <c r="F74" s="197">
        <v>0.66666666666666663</v>
      </c>
      <c r="G74" s="198">
        <v>0.5</v>
      </c>
      <c r="H74" s="199">
        <v>0.66666666666666663</v>
      </c>
      <c r="I74" s="199">
        <v>0.33333333333333331</v>
      </c>
      <c r="J74" s="199">
        <v>0</v>
      </c>
      <c r="K74" s="200">
        <v>0</v>
      </c>
    </row>
    <row r="75" spans="1:11" ht="14.25" customHeight="1">
      <c r="A75" s="172"/>
      <c r="B75" s="195" t="s">
        <v>135</v>
      </c>
      <c r="C75" s="196">
        <v>40</v>
      </c>
      <c r="D75" s="197">
        <v>1.367053998632946E-2</v>
      </c>
      <c r="E75" s="198">
        <v>0.82051282051282048</v>
      </c>
      <c r="F75" s="197">
        <v>0.17948717948717949</v>
      </c>
      <c r="G75" s="198">
        <v>0.35897435897435898</v>
      </c>
      <c r="H75" s="199">
        <v>0.64102564102564108</v>
      </c>
      <c r="I75" s="199">
        <v>0.12820512820512819</v>
      </c>
      <c r="J75" s="199">
        <v>0.12820512820512819</v>
      </c>
      <c r="K75" s="200">
        <v>0.10256410256410256</v>
      </c>
    </row>
    <row r="76" spans="1:11" ht="14.25" customHeight="1">
      <c r="A76" s="172"/>
      <c r="B76" s="207" t="s">
        <v>136</v>
      </c>
      <c r="C76" s="208">
        <v>6</v>
      </c>
      <c r="D76" s="209">
        <v>2.050580997949419E-3</v>
      </c>
      <c r="E76" s="210">
        <v>0.66666666666666663</v>
      </c>
      <c r="F76" s="209">
        <v>0.33333333333333331</v>
      </c>
      <c r="G76" s="210">
        <v>0.66666666666666663</v>
      </c>
      <c r="H76" s="211">
        <v>0.83333333333333337</v>
      </c>
      <c r="I76" s="211">
        <v>0.16666666666666666</v>
      </c>
      <c r="J76" s="211">
        <v>0</v>
      </c>
      <c r="K76" s="212">
        <v>0</v>
      </c>
    </row>
    <row r="77" spans="1:11" ht="14.25" customHeight="1">
      <c r="A77" s="176"/>
      <c r="B77" s="219" t="s">
        <v>137</v>
      </c>
      <c r="C77" s="220">
        <v>540</v>
      </c>
      <c r="D77" s="221">
        <v>0.18455228981544772</v>
      </c>
      <c r="E77" s="222">
        <v>0.47037037037037038</v>
      </c>
      <c r="F77" s="221">
        <v>0.52962962962962967</v>
      </c>
      <c r="G77" s="222">
        <v>0.37717601547388779</v>
      </c>
      <c r="H77" s="223">
        <v>0.59187620889748549</v>
      </c>
      <c r="I77" s="223">
        <v>0.10831721470019343</v>
      </c>
      <c r="J77" s="223">
        <v>7.3500967117988397E-2</v>
      </c>
      <c r="K77" s="224">
        <v>0.22630560928433269</v>
      </c>
    </row>
    <row r="78" spans="1:11" ht="14.25" customHeight="1">
      <c r="A78" s="176"/>
      <c r="B78" s="189" t="s">
        <v>18</v>
      </c>
      <c r="C78" s="190">
        <v>130</v>
      </c>
      <c r="D78" s="191">
        <v>4.4429254955570742E-2</v>
      </c>
      <c r="E78" s="192">
        <v>0.74615384615384617</v>
      </c>
      <c r="F78" s="191">
        <v>0.25384615384615383</v>
      </c>
      <c r="G78" s="192">
        <v>0.40310077519379844</v>
      </c>
      <c r="H78" s="193">
        <v>0.68992248062015504</v>
      </c>
      <c r="I78" s="193">
        <v>0.15503875968992248</v>
      </c>
      <c r="J78" s="193">
        <v>0.14728682170542637</v>
      </c>
      <c r="K78" s="194">
        <v>7.7519379844961239E-3</v>
      </c>
    </row>
    <row r="79" spans="1:11" ht="14.25" customHeight="1">
      <c r="A79" s="172"/>
      <c r="B79" s="195" t="s">
        <v>138</v>
      </c>
      <c r="C79" s="196">
        <v>18</v>
      </c>
      <c r="D79" s="197">
        <v>6.1517429938482571E-3</v>
      </c>
      <c r="E79" s="198">
        <v>0.3888888888888889</v>
      </c>
      <c r="F79" s="197">
        <v>0.61111111111111116</v>
      </c>
      <c r="G79" s="198">
        <v>0.5</v>
      </c>
      <c r="H79" s="199">
        <v>0.61111111111111116</v>
      </c>
      <c r="I79" s="199">
        <v>0.16666666666666666</v>
      </c>
      <c r="J79" s="199">
        <v>0.16666666666666666</v>
      </c>
      <c r="K79" s="200">
        <v>5.5555555555555552E-2</v>
      </c>
    </row>
    <row r="80" spans="1:11" ht="14.25" customHeight="1">
      <c r="A80" s="172"/>
      <c r="B80" s="195" t="s">
        <v>139</v>
      </c>
      <c r="C80" s="196">
        <v>44</v>
      </c>
      <c r="D80" s="197">
        <v>1.5037593984962405E-2</v>
      </c>
      <c r="E80" s="198">
        <v>0.68181818181818177</v>
      </c>
      <c r="F80" s="197">
        <v>0.31818181818181818</v>
      </c>
      <c r="G80" s="198">
        <v>0.46511627906976744</v>
      </c>
      <c r="H80" s="199">
        <v>0.7441860465116279</v>
      </c>
      <c r="I80" s="199">
        <v>0.13953488372093023</v>
      </c>
      <c r="J80" s="199">
        <v>0.11627906976744186</v>
      </c>
      <c r="K80" s="200">
        <v>0</v>
      </c>
    </row>
    <row r="81" spans="1:11" ht="14.25" customHeight="1">
      <c r="A81" s="172"/>
      <c r="B81" s="201" t="s">
        <v>140</v>
      </c>
      <c r="C81" s="202">
        <v>68</v>
      </c>
      <c r="D81" s="203">
        <v>2.3239917976760081E-2</v>
      </c>
      <c r="E81" s="204">
        <v>0.88235294117647056</v>
      </c>
      <c r="F81" s="203">
        <v>0.11764705882352941</v>
      </c>
      <c r="G81" s="204">
        <v>0.33823529411764708</v>
      </c>
      <c r="H81" s="205">
        <v>0.67647058823529416</v>
      </c>
      <c r="I81" s="205">
        <v>0.16176470588235295</v>
      </c>
      <c r="J81" s="205">
        <v>0.16176470588235295</v>
      </c>
      <c r="K81" s="206">
        <v>0</v>
      </c>
    </row>
    <row r="82" spans="1:11" ht="14.25" customHeight="1">
      <c r="A82" s="176"/>
      <c r="B82" s="189" t="s">
        <v>48</v>
      </c>
      <c r="C82" s="190">
        <v>223</v>
      </c>
      <c r="D82" s="191">
        <v>7.6213260423786733E-2</v>
      </c>
      <c r="E82" s="192">
        <v>0.3273542600896861</v>
      </c>
      <c r="F82" s="191">
        <v>0.67264573991031396</v>
      </c>
      <c r="G82" s="192">
        <v>0.25120772946859904</v>
      </c>
      <c r="H82" s="193">
        <v>0.42995169082125606</v>
      </c>
      <c r="I82" s="193">
        <v>6.7632850241545889E-2</v>
      </c>
      <c r="J82" s="193">
        <v>1.932367149758454E-2</v>
      </c>
      <c r="K82" s="194">
        <v>0.48309178743961351</v>
      </c>
    </row>
    <row r="83" spans="1:11" ht="14.25" customHeight="1">
      <c r="A83" s="172"/>
      <c r="B83" s="195" t="s">
        <v>143</v>
      </c>
      <c r="C83" s="196">
        <v>27</v>
      </c>
      <c r="D83" s="197">
        <v>9.2276144907723848E-3</v>
      </c>
      <c r="E83" s="198">
        <v>0.14814814814814814</v>
      </c>
      <c r="F83" s="197">
        <v>0.85185185185185186</v>
      </c>
      <c r="G83" s="198">
        <v>0.375</v>
      </c>
      <c r="H83" s="199">
        <v>0.625</v>
      </c>
      <c r="I83" s="199">
        <v>0.125</v>
      </c>
      <c r="J83" s="199">
        <v>0</v>
      </c>
      <c r="K83" s="200">
        <v>0.25</v>
      </c>
    </row>
    <row r="84" spans="1:11" ht="14.25" customHeight="1">
      <c r="A84" s="172"/>
      <c r="B84" s="195" t="s">
        <v>144</v>
      </c>
      <c r="C84" s="196">
        <v>16</v>
      </c>
      <c r="D84" s="197">
        <v>5.4682159945317844E-3</v>
      </c>
      <c r="E84" s="198">
        <v>0.6875</v>
      </c>
      <c r="F84" s="197">
        <v>0.3125</v>
      </c>
      <c r="G84" s="198">
        <v>6.6666666666666666E-2</v>
      </c>
      <c r="H84" s="199">
        <v>0.46666666666666667</v>
      </c>
      <c r="I84" s="199">
        <v>6.6666666666666666E-2</v>
      </c>
      <c r="J84" s="199">
        <v>6.6666666666666666E-2</v>
      </c>
      <c r="K84" s="200">
        <v>0.4</v>
      </c>
    </row>
    <row r="85" spans="1:11" ht="14.25" customHeight="1">
      <c r="A85" s="172"/>
      <c r="B85" s="195" t="s">
        <v>145</v>
      </c>
      <c r="C85" s="196">
        <v>4</v>
      </c>
      <c r="D85" s="197">
        <v>1.3670539986329461E-3</v>
      </c>
      <c r="E85" s="198">
        <v>0.25</v>
      </c>
      <c r="F85" s="197">
        <v>0.75</v>
      </c>
      <c r="G85" s="198">
        <v>0.5</v>
      </c>
      <c r="H85" s="199">
        <v>1</v>
      </c>
      <c r="I85" s="199">
        <v>0</v>
      </c>
      <c r="J85" s="199">
        <v>0</v>
      </c>
      <c r="K85" s="200">
        <v>0</v>
      </c>
    </row>
    <row r="86" spans="1:11" ht="14.25" customHeight="1">
      <c r="A86" s="172"/>
      <c r="B86" s="195" t="s">
        <v>146</v>
      </c>
      <c r="C86" s="196">
        <v>16</v>
      </c>
      <c r="D86" s="197">
        <v>5.4682159945317844E-3</v>
      </c>
      <c r="E86" s="198">
        <v>0.3125</v>
      </c>
      <c r="F86" s="197">
        <v>0.6875</v>
      </c>
      <c r="G86" s="198">
        <v>0.25</v>
      </c>
      <c r="H86" s="199">
        <v>0.3125</v>
      </c>
      <c r="I86" s="199">
        <v>6.25E-2</v>
      </c>
      <c r="J86" s="199">
        <v>0</v>
      </c>
      <c r="K86" s="200">
        <v>0.625</v>
      </c>
    </row>
    <row r="87" spans="1:11" ht="14.25" customHeight="1">
      <c r="A87" s="172"/>
      <c r="B87" s="195" t="s">
        <v>147</v>
      </c>
      <c r="C87" s="196">
        <v>49</v>
      </c>
      <c r="D87" s="197">
        <v>1.6746411483253589E-2</v>
      </c>
      <c r="E87" s="198">
        <v>0.32653061224489793</v>
      </c>
      <c r="F87" s="197">
        <v>0.67346938775510201</v>
      </c>
      <c r="G87" s="198">
        <v>0.26190476190476192</v>
      </c>
      <c r="H87" s="199">
        <v>0.40476190476190477</v>
      </c>
      <c r="I87" s="199">
        <v>7.1428571428571425E-2</v>
      </c>
      <c r="J87" s="199">
        <v>0</v>
      </c>
      <c r="K87" s="200">
        <v>0.52380952380952384</v>
      </c>
    </row>
    <row r="88" spans="1:11" ht="14.25" customHeight="1">
      <c r="A88" s="172"/>
      <c r="B88" s="195" t="s">
        <v>148</v>
      </c>
      <c r="C88" s="196">
        <v>47</v>
      </c>
      <c r="D88" s="197">
        <v>1.6062884483937116E-2</v>
      </c>
      <c r="E88" s="198">
        <v>0.36170212765957449</v>
      </c>
      <c r="F88" s="197">
        <v>0.63829787234042556</v>
      </c>
      <c r="G88" s="198">
        <v>0.2978723404255319</v>
      </c>
      <c r="H88" s="199">
        <v>0.46808510638297873</v>
      </c>
      <c r="I88" s="199">
        <v>8.5106382978723402E-2</v>
      </c>
      <c r="J88" s="199">
        <v>2.1276595744680851E-2</v>
      </c>
      <c r="K88" s="200">
        <v>0.42553191489361702</v>
      </c>
    </row>
    <row r="89" spans="1:11" ht="14.25" customHeight="1">
      <c r="A89" s="172"/>
      <c r="B89" s="201" t="s">
        <v>149</v>
      </c>
      <c r="C89" s="202">
        <v>64</v>
      </c>
      <c r="D89" s="203">
        <v>2.1872863978127138E-2</v>
      </c>
      <c r="E89" s="204">
        <v>0.296875</v>
      </c>
      <c r="F89" s="203">
        <v>0.703125</v>
      </c>
      <c r="G89" s="204">
        <v>0.1864406779661017</v>
      </c>
      <c r="H89" s="205">
        <v>0.32203389830508472</v>
      </c>
      <c r="I89" s="205">
        <v>3.3898305084745763E-2</v>
      </c>
      <c r="J89" s="205">
        <v>3.3898305084745763E-2</v>
      </c>
      <c r="K89" s="206">
        <v>0.61016949152542377</v>
      </c>
    </row>
    <row r="90" spans="1:11" ht="14.25" customHeight="1">
      <c r="A90" s="176"/>
      <c r="B90" s="189" t="s">
        <v>60</v>
      </c>
      <c r="C90" s="190">
        <v>106</v>
      </c>
      <c r="D90" s="191">
        <v>3.6226930963773066E-2</v>
      </c>
      <c r="E90" s="192">
        <v>0.36792452830188677</v>
      </c>
      <c r="F90" s="191">
        <v>0.63207547169811318</v>
      </c>
      <c r="G90" s="192">
        <v>0.49514563106796117</v>
      </c>
      <c r="H90" s="193">
        <v>0.71844660194174759</v>
      </c>
      <c r="I90" s="193">
        <v>8.7378640776699032E-2</v>
      </c>
      <c r="J90" s="193">
        <v>5.8252427184466021E-2</v>
      </c>
      <c r="K90" s="194">
        <v>0.13592233009708737</v>
      </c>
    </row>
    <row r="91" spans="1:11" ht="14.25" customHeight="1">
      <c r="A91" s="172"/>
      <c r="B91" s="195" t="s">
        <v>194</v>
      </c>
      <c r="C91" s="196">
        <v>41</v>
      </c>
      <c r="D91" s="197">
        <v>1.4012303485987697E-2</v>
      </c>
      <c r="E91" s="198">
        <v>0.34146341463414637</v>
      </c>
      <c r="F91" s="197">
        <v>0.65853658536585369</v>
      </c>
      <c r="G91" s="198">
        <v>0.48717948717948717</v>
      </c>
      <c r="H91" s="199">
        <v>0.74358974358974361</v>
      </c>
      <c r="I91" s="199">
        <v>2.564102564102564E-2</v>
      </c>
      <c r="J91" s="199">
        <v>2.564102564102564E-2</v>
      </c>
      <c r="K91" s="200">
        <v>0.20512820512820512</v>
      </c>
    </row>
    <row r="92" spans="1:11" ht="14.25" customHeight="1">
      <c r="A92" s="172"/>
      <c r="B92" s="195" t="s">
        <v>154</v>
      </c>
      <c r="C92" s="196">
        <v>27</v>
      </c>
      <c r="D92" s="197">
        <v>9.2276144907723848E-3</v>
      </c>
      <c r="E92" s="198">
        <v>0.33333333333333331</v>
      </c>
      <c r="F92" s="197">
        <v>0.66666666666666663</v>
      </c>
      <c r="G92" s="198">
        <v>0.30769230769230771</v>
      </c>
      <c r="H92" s="199">
        <v>0.53846153846153844</v>
      </c>
      <c r="I92" s="199">
        <v>0.19230769230769232</v>
      </c>
      <c r="J92" s="199">
        <v>0.15384615384615385</v>
      </c>
      <c r="K92" s="200">
        <v>0.11538461538461539</v>
      </c>
    </row>
    <row r="93" spans="1:11" ht="14.25" customHeight="1">
      <c r="A93" s="172"/>
      <c r="B93" s="195" t="s">
        <v>155</v>
      </c>
      <c r="C93" s="196">
        <v>15</v>
      </c>
      <c r="D93" s="197">
        <v>5.1264524948735476E-3</v>
      </c>
      <c r="E93" s="198">
        <v>0.33333333333333331</v>
      </c>
      <c r="F93" s="197">
        <v>0.66666666666666663</v>
      </c>
      <c r="G93" s="198">
        <v>0.66666666666666663</v>
      </c>
      <c r="H93" s="199">
        <v>0.73333333333333328</v>
      </c>
      <c r="I93" s="199">
        <v>0.13333333333333333</v>
      </c>
      <c r="J93" s="199">
        <v>6.6666666666666666E-2</v>
      </c>
      <c r="K93" s="200">
        <v>6.6666666666666666E-2</v>
      </c>
    </row>
    <row r="94" spans="1:11" ht="14.25" customHeight="1">
      <c r="A94" s="172"/>
      <c r="B94" s="201" t="s">
        <v>156</v>
      </c>
      <c r="C94" s="202">
        <v>23</v>
      </c>
      <c r="D94" s="203">
        <v>7.8605604921394394E-3</v>
      </c>
      <c r="E94" s="204">
        <v>0.47826086956521741</v>
      </c>
      <c r="F94" s="203">
        <v>0.52173913043478259</v>
      </c>
      <c r="G94" s="204">
        <v>0.60869565217391308</v>
      </c>
      <c r="H94" s="205">
        <v>0.86956521739130432</v>
      </c>
      <c r="I94" s="205">
        <v>4.3478260869565216E-2</v>
      </c>
      <c r="J94" s="205">
        <v>0</v>
      </c>
      <c r="K94" s="206">
        <v>8.6956521739130432E-2</v>
      </c>
    </row>
    <row r="95" spans="1:11" ht="14.25" customHeight="1">
      <c r="A95" s="176"/>
      <c r="B95" s="189" t="s">
        <v>65</v>
      </c>
      <c r="C95" s="190">
        <v>81</v>
      </c>
      <c r="D95" s="191">
        <v>2.7682843472317156E-2</v>
      </c>
      <c r="E95" s="192">
        <v>0.55555555555555558</v>
      </c>
      <c r="F95" s="191">
        <v>0.44444444444444442</v>
      </c>
      <c r="G95" s="192">
        <v>0.51282051282051277</v>
      </c>
      <c r="H95" s="193">
        <v>0.69230769230769229</v>
      </c>
      <c r="I95" s="193">
        <v>0.16666666666666666</v>
      </c>
      <c r="J95" s="193">
        <v>0.11538461538461539</v>
      </c>
      <c r="K95" s="194">
        <v>2.564102564102564E-2</v>
      </c>
    </row>
    <row r="96" spans="1:11" ht="14.25" customHeight="1">
      <c r="A96" s="172"/>
      <c r="B96" s="195" t="s">
        <v>157</v>
      </c>
      <c r="C96" s="196">
        <v>46</v>
      </c>
      <c r="D96" s="197">
        <v>1.5721120984278879E-2</v>
      </c>
      <c r="E96" s="198">
        <v>0.58695652173913049</v>
      </c>
      <c r="F96" s="197">
        <v>0.41304347826086957</v>
      </c>
      <c r="G96" s="198">
        <v>0.46666666666666667</v>
      </c>
      <c r="H96" s="199">
        <v>0.64444444444444449</v>
      </c>
      <c r="I96" s="199">
        <v>0.22222222222222221</v>
      </c>
      <c r="J96" s="199">
        <v>0.13333333333333333</v>
      </c>
      <c r="K96" s="200">
        <v>0</v>
      </c>
    </row>
    <row r="97" spans="1:11" ht="14.25" customHeight="1" thickBot="1">
      <c r="A97" s="172"/>
      <c r="B97" s="225" t="s">
        <v>159</v>
      </c>
      <c r="C97" s="226">
        <v>35</v>
      </c>
      <c r="D97" s="227">
        <v>1.1961722488038277E-2</v>
      </c>
      <c r="E97" s="228">
        <v>0.51428571428571423</v>
      </c>
      <c r="F97" s="227">
        <v>0.48571428571428571</v>
      </c>
      <c r="G97" s="228">
        <v>0.5757575757575758</v>
      </c>
      <c r="H97" s="229">
        <v>0.75757575757575757</v>
      </c>
      <c r="I97" s="229">
        <v>9.0909090909090912E-2</v>
      </c>
      <c r="J97" s="229">
        <v>9.0909090909090912E-2</v>
      </c>
      <c r="K97" s="230">
        <v>6.0606060606060608E-2</v>
      </c>
    </row>
    <row r="98" spans="1:11" ht="14.25" customHeight="1" thickTop="1">
      <c r="A98" s="176"/>
      <c r="B98" s="183" t="s">
        <v>160</v>
      </c>
      <c r="C98" s="231">
        <v>40</v>
      </c>
      <c r="D98" s="185">
        <v>1.367053998632946E-2</v>
      </c>
      <c r="E98" s="186">
        <v>0.75</v>
      </c>
      <c r="F98" s="185">
        <v>0.25</v>
      </c>
      <c r="G98" s="186">
        <v>0.32500000000000001</v>
      </c>
      <c r="H98" s="187">
        <v>0.8</v>
      </c>
      <c r="I98" s="187">
        <v>0.17499999999999999</v>
      </c>
      <c r="J98" s="187">
        <v>0</v>
      </c>
      <c r="K98" s="188">
        <v>2.5000000000000001E-2</v>
      </c>
    </row>
    <row r="99" spans="1:11" ht="14.25" customHeight="1">
      <c r="A99" s="176"/>
      <c r="B99" s="189" t="s">
        <v>39</v>
      </c>
      <c r="C99" s="190">
        <v>24</v>
      </c>
      <c r="D99" s="191">
        <v>8.2023239917976762E-3</v>
      </c>
      <c r="E99" s="192">
        <v>1</v>
      </c>
      <c r="F99" s="191">
        <v>0</v>
      </c>
      <c r="G99" s="192">
        <v>0.20833333333333334</v>
      </c>
      <c r="H99" s="193">
        <v>0.70833333333333337</v>
      </c>
      <c r="I99" s="193">
        <v>0.29166666666666669</v>
      </c>
      <c r="J99" s="193">
        <v>0</v>
      </c>
      <c r="K99" s="194">
        <v>0</v>
      </c>
    </row>
    <row r="100" spans="1:11" ht="14.25" customHeight="1">
      <c r="A100" s="172"/>
      <c r="B100" s="201" t="s">
        <v>161</v>
      </c>
      <c r="C100" s="202">
        <v>24</v>
      </c>
      <c r="D100" s="203">
        <v>8.2023239917976762E-3</v>
      </c>
      <c r="E100" s="204">
        <v>1</v>
      </c>
      <c r="F100" s="203">
        <v>0</v>
      </c>
      <c r="G100" s="204">
        <v>0.20833333333333334</v>
      </c>
      <c r="H100" s="205">
        <v>0.70833333333333337</v>
      </c>
      <c r="I100" s="205">
        <v>0.29166666666666669</v>
      </c>
      <c r="J100" s="205">
        <v>0</v>
      </c>
      <c r="K100" s="206">
        <v>0</v>
      </c>
    </row>
    <row r="101" spans="1:11" ht="14.25" customHeight="1">
      <c r="A101" s="176"/>
      <c r="B101" s="189" t="s">
        <v>48</v>
      </c>
      <c r="C101" s="190">
        <v>1</v>
      </c>
      <c r="D101" s="191">
        <v>3.4176349965823653E-4</v>
      </c>
      <c r="E101" s="192">
        <v>0</v>
      </c>
      <c r="F101" s="191">
        <v>1</v>
      </c>
      <c r="G101" s="192">
        <v>1</v>
      </c>
      <c r="H101" s="193">
        <v>1</v>
      </c>
      <c r="I101" s="193">
        <v>0</v>
      </c>
      <c r="J101" s="193">
        <v>0</v>
      </c>
      <c r="K101" s="194">
        <v>0</v>
      </c>
    </row>
    <row r="102" spans="1:11" ht="14.25" customHeight="1">
      <c r="A102" s="172"/>
      <c r="B102" s="195" t="s">
        <v>162</v>
      </c>
      <c r="C102" s="196">
        <v>1</v>
      </c>
      <c r="D102" s="197">
        <v>3.4176349965823653E-4</v>
      </c>
      <c r="E102" s="198">
        <v>0</v>
      </c>
      <c r="F102" s="197">
        <v>1</v>
      </c>
      <c r="G102" s="198">
        <v>1</v>
      </c>
      <c r="H102" s="199">
        <v>1</v>
      </c>
      <c r="I102" s="199">
        <v>0</v>
      </c>
      <c r="J102" s="199">
        <v>0</v>
      </c>
      <c r="K102" s="200">
        <v>0</v>
      </c>
    </row>
    <row r="103" spans="1:11" ht="14.25" customHeight="1">
      <c r="A103" s="172"/>
      <c r="B103" s="189" t="s">
        <v>65</v>
      </c>
      <c r="C103" s="190">
        <v>15</v>
      </c>
      <c r="D103" s="191">
        <v>5.1264524948735476E-3</v>
      </c>
      <c r="E103" s="192">
        <v>0.4</v>
      </c>
      <c r="F103" s="191">
        <v>0.6</v>
      </c>
      <c r="G103" s="192">
        <v>0.46666666666666667</v>
      </c>
      <c r="H103" s="193">
        <v>0.93333333333333335</v>
      </c>
      <c r="I103" s="193">
        <v>0</v>
      </c>
      <c r="J103" s="193">
        <v>0</v>
      </c>
      <c r="K103" s="194">
        <v>6.6666666666666666E-2</v>
      </c>
    </row>
    <row r="104" spans="1:11" ht="14.25" customHeight="1">
      <c r="A104" s="172"/>
      <c r="B104" s="294" t="s">
        <v>163</v>
      </c>
      <c r="C104" s="295">
        <v>9</v>
      </c>
      <c r="D104" s="296">
        <v>3.0758714969241286E-3</v>
      </c>
      <c r="E104" s="297">
        <v>0.44444444444444442</v>
      </c>
      <c r="F104" s="296">
        <v>0.55555555555555558</v>
      </c>
      <c r="G104" s="198">
        <v>0.44444444444444442</v>
      </c>
      <c r="H104" s="199">
        <v>1</v>
      </c>
      <c r="I104" s="199">
        <v>0</v>
      </c>
      <c r="J104" s="199">
        <v>0</v>
      </c>
      <c r="K104" s="200">
        <v>0</v>
      </c>
    </row>
    <row r="105" spans="1:11" ht="14.25" customHeight="1" thickBot="1">
      <c r="A105" s="172"/>
      <c r="B105" s="298" t="s">
        <v>187</v>
      </c>
      <c r="C105" s="299">
        <v>6</v>
      </c>
      <c r="D105" s="300">
        <v>2.050580997949419E-3</v>
      </c>
      <c r="E105" s="301">
        <v>0.33333333333333331</v>
      </c>
      <c r="F105" s="300">
        <v>0.66666666666666663</v>
      </c>
      <c r="G105" s="232">
        <v>0.5</v>
      </c>
      <c r="H105" s="233">
        <v>0.83333333333333337</v>
      </c>
      <c r="I105" s="233">
        <v>0</v>
      </c>
      <c r="J105" s="233">
        <v>0</v>
      </c>
      <c r="K105" s="234">
        <v>0.16666666666666666</v>
      </c>
    </row>
    <row r="106" spans="1:11" ht="15.75" thickTop="1">
      <c r="A106" s="171"/>
      <c r="B106" s="293"/>
      <c r="C106" s="293"/>
      <c r="D106" s="293"/>
      <c r="E106" s="293"/>
      <c r="F106" s="293"/>
      <c r="G106" s="171"/>
      <c r="H106" s="171"/>
      <c r="I106" s="171"/>
      <c r="J106" s="171"/>
      <c r="K106" s="171"/>
    </row>
    <row r="107" spans="1:11" ht="15.75">
      <c r="B107" s="278" t="s">
        <v>164</v>
      </c>
      <c r="C107" s="302"/>
      <c r="D107" s="302"/>
      <c r="E107" s="302"/>
      <c r="F107" s="302"/>
    </row>
    <row r="108" spans="1:11" ht="15.75">
      <c r="B108" s="280" t="s">
        <v>179</v>
      </c>
      <c r="C108" s="302"/>
      <c r="D108" s="302"/>
      <c r="E108" s="302"/>
      <c r="F108" s="302"/>
    </row>
    <row r="109" spans="1:11" ht="15.75">
      <c r="B109" s="281" t="s">
        <v>165</v>
      </c>
      <c r="C109" s="302"/>
      <c r="D109" s="302"/>
      <c r="E109" s="302"/>
      <c r="F109" s="302"/>
    </row>
  </sheetData>
  <mergeCells count="11">
    <mergeCell ref="G3:G4"/>
    <mergeCell ref="H3:H4"/>
    <mergeCell ref="I3:I4"/>
    <mergeCell ref="J3:J4"/>
    <mergeCell ref="K3:K4"/>
    <mergeCell ref="F3:F4"/>
    <mergeCell ref="B2:D2"/>
    <mergeCell ref="B3:B4"/>
    <mergeCell ref="C3:C4"/>
    <mergeCell ref="D3:D4"/>
    <mergeCell ref="E3:E4"/>
  </mergeCells>
  <printOptions horizontalCentered="1"/>
  <pageMargins left="0.39370078740157483" right="0.39370078740157483" top="0.59055118110236227" bottom="0.59055118110236227" header="0.31496062992125984" footer="0.31496062992125984"/>
  <pageSetup scale="63" fitToHeight="0" orientation="portrait" r:id="rId1"/>
  <rowBreaks count="1" manualBreakCount="1">
    <brk id="76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</vt:i4>
      </vt:variant>
    </vt:vector>
  </HeadingPairs>
  <TitlesOfParts>
    <vt:vector size="26" baseType="lpstr">
      <vt:lpstr>Indicator 16 - Title</vt:lpstr>
      <vt:lpstr>Indicator 16</vt:lpstr>
      <vt:lpstr>Indicator 16 Related 2025-26</vt:lpstr>
      <vt:lpstr>Indicator 16 Related 2024-25</vt:lpstr>
      <vt:lpstr>Indicator 16 Related 2023-24</vt:lpstr>
      <vt:lpstr>Indicator 16 Related 2022-23</vt:lpstr>
      <vt:lpstr>Indicator 16 Related 2021-22</vt:lpstr>
      <vt:lpstr>Indicator 16 Related 2020-21</vt:lpstr>
      <vt:lpstr>Indicator 16 Related 2019-20</vt:lpstr>
      <vt:lpstr>Indicator 16 Related 2018-19</vt:lpstr>
      <vt:lpstr>'Indicator 16'!Print_Area</vt:lpstr>
      <vt:lpstr>'Indicator 16 Related 2018-19'!Print_Area</vt:lpstr>
      <vt:lpstr>'Indicator 16 Related 2019-20'!Print_Area</vt:lpstr>
      <vt:lpstr>'Indicator 16 Related 2020-21'!Print_Area</vt:lpstr>
      <vt:lpstr>'Indicator 16 Related 2022-23'!Print_Area</vt:lpstr>
      <vt:lpstr>'Indicator 16 Related 2023-24'!Print_Area</vt:lpstr>
      <vt:lpstr>'Indicator 16 Related 2024-25'!Print_Area</vt:lpstr>
      <vt:lpstr>'Indicator 16 Related 2025-26'!Print_Area</vt:lpstr>
      <vt:lpstr>'Indicator 16 Related 2018-19'!Print_Titles</vt:lpstr>
      <vt:lpstr>'Indicator 16 Related 2019-20'!Print_Titles</vt:lpstr>
      <vt:lpstr>'Indicator 16 Related 2020-21'!Print_Titles</vt:lpstr>
      <vt:lpstr>'Indicator 16 Related 2021-22'!Print_Titles</vt:lpstr>
      <vt:lpstr>'Indicator 16 Related 2022-23'!Print_Titles</vt:lpstr>
      <vt:lpstr>'Indicator 16 Related 2023-24'!Print_Titles</vt:lpstr>
      <vt:lpstr>'Indicator 16 Related 2024-25'!Print_Titles</vt:lpstr>
      <vt:lpstr>'Indicator 16 Related 2025-26'!Print_Titles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Copeland</dc:creator>
  <cp:lastModifiedBy>Dan Tassie</cp:lastModifiedBy>
  <cp:lastPrinted>2026-03-31T18:38:35Z</cp:lastPrinted>
  <dcterms:created xsi:type="dcterms:W3CDTF">2024-01-11T18:27:14Z</dcterms:created>
  <dcterms:modified xsi:type="dcterms:W3CDTF">2026-04-01T20:16:39Z</dcterms:modified>
</cp:coreProperties>
</file>